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985"/>
  </bookViews>
  <sheets>
    <sheet name="CE" sheetId="12" r:id="rId1"/>
    <sheet name="Prospetto art.8 DL 66.2014" sheetId="63" r:id="rId2"/>
  </sheets>
  <definedNames>
    <definedName name="_xlnm._FilterDatabase" localSheetId="0" hidden="1">CE!$A$1:$E$368</definedName>
    <definedName name="_xlnm.Print_Titles" localSheetId="0">CE!$1:$1</definedName>
  </definedNames>
  <calcPr calcId="145621"/>
</workbook>
</file>

<file path=xl/calcChain.xml><?xml version="1.0" encoding="utf-8"?>
<calcChain xmlns="http://schemas.openxmlformats.org/spreadsheetml/2006/main">
  <c r="E254" i="12" l="1"/>
  <c r="E101" i="12"/>
  <c r="B31" i="63" l="1"/>
  <c r="B29" i="63"/>
  <c r="B30" i="63" l="1"/>
  <c r="E263" i="12"/>
  <c r="E154" i="12"/>
  <c r="E134" i="12" l="1"/>
  <c r="E133" i="12" s="1"/>
  <c r="C89" i="63" l="1"/>
  <c r="B84" i="63"/>
  <c r="B83" i="63"/>
  <c r="B82" i="63"/>
  <c r="B80" i="63"/>
  <c r="B79" i="63"/>
  <c r="B74" i="63"/>
  <c r="B75" i="63"/>
  <c r="B73" i="63"/>
  <c r="B70" i="63"/>
  <c r="B71" i="63"/>
  <c r="B69" i="63"/>
  <c r="B64" i="63"/>
  <c r="B62" i="63"/>
  <c r="B55" i="63"/>
  <c r="B54" i="63"/>
  <c r="B32" i="63"/>
  <c r="B9" i="63"/>
  <c r="B18" i="63"/>
  <c r="B23" i="63"/>
  <c r="B16" i="63"/>
  <c r="B13" i="63"/>
  <c r="B14" i="63"/>
  <c r="B12" i="63"/>
  <c r="B8" i="63"/>
  <c r="B6" i="63" l="1"/>
  <c r="C81" i="63"/>
  <c r="C78" i="63"/>
  <c r="C68" i="63"/>
  <c r="C72" i="63"/>
  <c r="C61" i="63"/>
  <c r="C53" i="63"/>
  <c r="C28" i="63"/>
  <c r="B11" i="63"/>
  <c r="C4" i="63" s="1"/>
  <c r="C85" i="63" l="1"/>
  <c r="C76" i="63"/>
  <c r="F360" i="12" l="1"/>
  <c r="F359" i="12" s="1"/>
  <c r="E360" i="12"/>
  <c r="E359" i="12" s="1"/>
  <c r="F352" i="12"/>
  <c r="E352" i="12"/>
  <c r="F345" i="12"/>
  <c r="F357" i="12" s="1"/>
  <c r="E345" i="12"/>
  <c r="F340" i="12"/>
  <c r="E340" i="12"/>
  <c r="F336" i="12"/>
  <c r="F344" i="12" s="1"/>
  <c r="E336" i="12"/>
  <c r="F327" i="12"/>
  <c r="E327" i="12"/>
  <c r="F320" i="12"/>
  <c r="E320" i="12"/>
  <c r="B60" i="63" s="1"/>
  <c r="F317" i="12"/>
  <c r="E317" i="12"/>
  <c r="B59" i="63" s="1"/>
  <c r="F314" i="12"/>
  <c r="E314" i="12"/>
  <c r="B58" i="63" s="1"/>
  <c r="F312" i="12"/>
  <c r="E312" i="12"/>
  <c r="B57" i="63" s="1"/>
  <c r="F311" i="12"/>
  <c r="F308" i="12"/>
  <c r="E308" i="12"/>
  <c r="F304" i="12"/>
  <c r="E304" i="12"/>
  <c r="F302" i="12"/>
  <c r="E302" i="12"/>
  <c r="F300" i="12"/>
  <c r="E300" i="12"/>
  <c r="F278" i="12"/>
  <c r="E278" i="12"/>
  <c r="F276" i="12"/>
  <c r="E276" i="12"/>
  <c r="F272" i="12"/>
  <c r="E272" i="12"/>
  <c r="C46" i="63" s="1"/>
  <c r="F263" i="12"/>
  <c r="F254" i="12"/>
  <c r="E253" i="12"/>
  <c r="F250" i="12"/>
  <c r="E250" i="12"/>
  <c r="F248" i="12"/>
  <c r="E248" i="12"/>
  <c r="F234" i="12"/>
  <c r="F229" i="12"/>
  <c r="F226" i="12"/>
  <c r="E226" i="12"/>
  <c r="E224" i="12"/>
  <c r="F224" i="12"/>
  <c r="F222" i="12"/>
  <c r="E222" i="12"/>
  <c r="E218" i="12"/>
  <c r="F218" i="12"/>
  <c r="F214" i="12"/>
  <c r="E214" i="12"/>
  <c r="E208" i="12"/>
  <c r="C33" i="63" s="1"/>
  <c r="F154" i="12"/>
  <c r="F140" i="12"/>
  <c r="E140" i="12"/>
  <c r="F134" i="12"/>
  <c r="F133" i="12" s="1"/>
  <c r="F121" i="12"/>
  <c r="E121" i="12"/>
  <c r="B24" i="63" s="1"/>
  <c r="C22" i="63" s="1"/>
  <c r="F116" i="12"/>
  <c r="E116" i="12"/>
  <c r="F112" i="12"/>
  <c r="E112" i="12"/>
  <c r="F110" i="12"/>
  <c r="E110" i="12"/>
  <c r="C21" i="63" s="1"/>
  <c r="F100" i="12"/>
  <c r="E100" i="12"/>
  <c r="F335" i="12" l="1"/>
  <c r="C56" i="63"/>
  <c r="C66" i="63" s="1"/>
  <c r="C27" i="63"/>
  <c r="F99" i="12"/>
  <c r="F137" i="12" s="1"/>
  <c r="B50" i="63"/>
  <c r="C48" i="63" s="1"/>
  <c r="C25" i="63"/>
  <c r="F213" i="12"/>
  <c r="C87" i="63"/>
  <c r="E344" i="12"/>
  <c r="E299" i="12"/>
  <c r="C47" i="63"/>
  <c r="B44" i="63"/>
  <c r="B43" i="63"/>
  <c r="B39" i="63"/>
  <c r="B37" i="63"/>
  <c r="B36" i="63"/>
  <c r="B35" i="63"/>
  <c r="F228" i="12"/>
  <c r="E229" i="12"/>
  <c r="E234" i="12"/>
  <c r="F299" i="12"/>
  <c r="E311" i="12"/>
  <c r="F253" i="12"/>
  <c r="F139" i="12" s="1"/>
  <c r="E213" i="12"/>
  <c r="E99" i="12"/>
  <c r="E137" i="12" s="1"/>
  <c r="E357" i="12"/>
  <c r="C45" i="63" l="1"/>
  <c r="B42" i="63"/>
  <c r="B41" i="63"/>
  <c r="C34" i="63"/>
  <c r="E335" i="12"/>
  <c r="F306" i="12"/>
  <c r="F307" i="12" s="1"/>
  <c r="F358" i="12" s="1"/>
  <c r="F365" i="12" s="1"/>
  <c r="F364" i="12" s="1"/>
  <c r="E228" i="12"/>
  <c r="E139" i="12" s="1"/>
  <c r="E306" i="12" s="1"/>
  <c r="E307" i="12" s="1"/>
  <c r="F367" i="12" l="1"/>
  <c r="C40" i="63"/>
  <c r="C51" i="63" s="1"/>
  <c r="C52" i="63" s="1"/>
  <c r="C86" i="63" s="1"/>
  <c r="C88" i="63" s="1"/>
  <c r="E358" i="12"/>
  <c r="E367" i="12" s="1"/>
  <c r="F366" i="12"/>
  <c r="F369" i="12" s="1"/>
  <c r="E365" i="12" l="1"/>
  <c r="E364" i="12" s="1"/>
  <c r="F363" i="12"/>
  <c r="E366" i="12"/>
  <c r="E369" i="12" s="1"/>
  <c r="C90" i="63" s="1"/>
  <c r="E363" i="12" l="1"/>
</calcChain>
</file>

<file path=xl/sharedStrings.xml><?xml version="1.0" encoding="utf-8"?>
<sst xmlns="http://schemas.openxmlformats.org/spreadsheetml/2006/main" count="476" uniqueCount="436">
  <si>
    <t>Ammortamento delle immobilizzazioni materiali</t>
  </si>
  <si>
    <t>Accantonamento per rischi su crediti</t>
  </si>
  <si>
    <t>Accantonamento per rischio crediti su interessi di mora</t>
  </si>
  <si>
    <t>Accantonamento per rischi</t>
  </si>
  <si>
    <t>Accantonamento al fondo rischi per controversie legali in corso</t>
  </si>
  <si>
    <t>Altri accantonamenti</t>
  </si>
  <si>
    <t>Oneri diversi di gestione</t>
  </si>
  <si>
    <t>Imposte di bollo</t>
  </si>
  <si>
    <t>Tassa sui rifiuti</t>
  </si>
  <si>
    <t>Abbonamenti riviste, giornali</t>
  </si>
  <si>
    <t>Spese varie</t>
  </si>
  <si>
    <t>Proventi da partecipazioni</t>
  </si>
  <si>
    <t>Altri proventi finanziari da crediti iscritti nelle immobilizzazioni</t>
  </si>
  <si>
    <t>Altri proventi finanziari</t>
  </si>
  <si>
    <t>Altri proventi finanziari da titoli iscritti nelle immobilizzazioni</t>
  </si>
  <si>
    <t>Altri proventi finanziari da titoli iscritti nell’attivo circolante</t>
  </si>
  <si>
    <t>Altri proventi finanziari diversi dai precedenti</t>
  </si>
  <si>
    <t>Interessi e altri oneri finanziari</t>
  </si>
  <si>
    <t>Interessi passivi sui debiti verso banche di credito ordinario</t>
  </si>
  <si>
    <t>Interessi passivi su mutui</t>
  </si>
  <si>
    <t>Imposte esercizi precedenti</t>
  </si>
  <si>
    <t>Altri oneri straordinari</t>
  </si>
  <si>
    <t>Imposte correnti</t>
  </si>
  <si>
    <t>Minusvalenze da alienazione beni ordinarie</t>
  </si>
  <si>
    <t>Utile dell'esercizio</t>
  </si>
  <si>
    <t>Perdita dell'esercizio</t>
  </si>
  <si>
    <t>Acconti</t>
  </si>
  <si>
    <t>Altre riserve</t>
  </si>
  <si>
    <t>Utili (perdite) portati a nuovo</t>
  </si>
  <si>
    <t>(Perdite esercizi precedenti)</t>
  </si>
  <si>
    <t>Utile (Perdita) dell’esercizio</t>
  </si>
  <si>
    <t>Utile d’esercizio</t>
  </si>
  <si>
    <t>(Perdita d’esercizio)</t>
  </si>
  <si>
    <t>Fondi rischi per controversie legali in corso</t>
  </si>
  <si>
    <t>Altri fondi</t>
  </si>
  <si>
    <t>Debiti verso altri finanziatori</t>
  </si>
  <si>
    <t>Altri debiti</t>
  </si>
  <si>
    <t>Anticipi da clienti</t>
  </si>
  <si>
    <t>Altri debiti verso fornitori</t>
  </si>
  <si>
    <t>Fatture da ricevere</t>
  </si>
  <si>
    <t>Debiti tributari</t>
  </si>
  <si>
    <t>Erario c/IVA</t>
  </si>
  <si>
    <t>IVA su vendite</t>
  </si>
  <si>
    <t>Altri debiti tributari</t>
  </si>
  <si>
    <t>Debiti verso istituti di previdenza e di sicurezza sociale</t>
  </si>
  <si>
    <t>Ratei passivi</t>
  </si>
  <si>
    <t>Risconti passivi</t>
  </si>
  <si>
    <t>Recuperi per sinistri e risarcimenti assicurativi</t>
  </si>
  <si>
    <t>Rimborsi spese vari</t>
  </si>
  <si>
    <t>Altri ricavi e proventi</t>
  </si>
  <si>
    <t>Contributi in conto esercizio</t>
  </si>
  <si>
    <t>Per materie prime, sussidiarie, di consumo e di merci</t>
  </si>
  <si>
    <t>Cancelleria</t>
  </si>
  <si>
    <t>Carburanti e lubrificanti</t>
  </si>
  <si>
    <t>Spese accessorie su acquisti</t>
  </si>
  <si>
    <t>Trasporti su acquisti</t>
  </si>
  <si>
    <t>(Rettifiche sui costi, resi, sconti, abbuoni, premi)</t>
  </si>
  <si>
    <t>Per servizi</t>
  </si>
  <si>
    <t>Spese telefoniche</t>
  </si>
  <si>
    <t>Spese postali e di affrancatura</t>
  </si>
  <si>
    <t>Altre spese per servizi vari</t>
  </si>
  <si>
    <t>Per godimento di beni di terzi</t>
  </si>
  <si>
    <t>Salari e stipendi personale</t>
  </si>
  <si>
    <t>Oneri sociali personale</t>
  </si>
  <si>
    <t>Trattamento di fine rapporto</t>
  </si>
  <si>
    <t>Ammortamento delle immobilizzazioni immateriali</t>
  </si>
  <si>
    <t>Regione c/IRAP</t>
  </si>
  <si>
    <t>IVA in sospensione</t>
  </si>
  <si>
    <t>Regione c/ritenute add. IRPEF</t>
  </si>
  <si>
    <t>Comuni c/ritenute add. IRPEF</t>
  </si>
  <si>
    <t>Amministratori c/compensi</t>
  </si>
  <si>
    <t>Dipendenti c/retribuzioni</t>
  </si>
  <si>
    <t>Dipendenti c/ferie e contributi da liquidare</t>
  </si>
  <si>
    <t>Bilancio di apertura</t>
  </si>
  <si>
    <t>Bilancio di chiusura</t>
  </si>
  <si>
    <t>Omaggi da fornitori</t>
  </si>
  <si>
    <t>Contributi c/impianti (quota annua)</t>
  </si>
  <si>
    <t>Alimentari c/acquisti</t>
  </si>
  <si>
    <t>Materiali di consumo c/acquisti</t>
  </si>
  <si>
    <t>Materiale di pulizia c/acquisti</t>
  </si>
  <si>
    <t>Manutenzione fabbricati strumentali</t>
  </si>
  <si>
    <t>Compensi per lavori occasionali</t>
  </si>
  <si>
    <t>Compensi per collaborazioni coordinate e continuative</t>
  </si>
  <si>
    <t>Spese legali e notarili</t>
  </si>
  <si>
    <t>Canoni leasing</t>
  </si>
  <si>
    <t>Licenza d'uso software d'esercizio</t>
  </si>
  <si>
    <t>Contributi INPS gestione separata</t>
  </si>
  <si>
    <t>Rimanenze iniziali alimentari</t>
  </si>
  <si>
    <t>Rimanenze finali alimentari</t>
  </si>
  <si>
    <t>Tasse di circolazione automezzi</t>
  </si>
  <si>
    <t>Sopravvenienze passive ordinarie</t>
  </si>
  <si>
    <t>Altri proventi finanziari da titoli immobilizati</t>
  </si>
  <si>
    <t>Interessi attivi su titoli a reddito fisso immobilizzati</t>
  </si>
  <si>
    <t>Interessi attivi su titoli a reddito fisso non immobilizzati</t>
  </si>
  <si>
    <t>Altri proventi finanziari da titoli non immobilizati</t>
  </si>
  <si>
    <t>Sopravvenienze attive non ordinarie</t>
  </si>
  <si>
    <t>Plusvalenze straordinarie</t>
  </si>
  <si>
    <t>Sopravvenienze passive non ordinarie</t>
  </si>
  <si>
    <t>Minusvalenze straordinarie</t>
  </si>
  <si>
    <t>Debiti verso sindacati</t>
  </si>
  <si>
    <t>Indennità per commissioni concorso</t>
  </si>
  <si>
    <t>Quota accantonamento TFR dipendenti</t>
  </si>
  <si>
    <t>Spese servizi bancari tesoreria</t>
  </si>
  <si>
    <t>Rettifiche di ricavi per prestazioni</t>
  </si>
  <si>
    <t>Sconti e abbuoni</t>
  </si>
  <si>
    <t>Proventi straordinari</t>
  </si>
  <si>
    <t>Oneri straordinari</t>
  </si>
  <si>
    <t>Perdita dell’esercizio</t>
  </si>
  <si>
    <t>Utile dell’esercizio</t>
  </si>
  <si>
    <t>Rimanenze finali materiali di consumo</t>
  </si>
  <si>
    <t>Rimanenze finali materiale di pulizia</t>
  </si>
  <si>
    <t>Rimanenze finali cancelleria</t>
  </si>
  <si>
    <t>Rimanenze iniziali materiali di consumo</t>
  </si>
  <si>
    <t>Rimanenze iniziali materiale di pulizia</t>
  </si>
  <si>
    <t>Rimanenze iniziali cancelleria</t>
  </si>
  <si>
    <t>Ammortamento attrezzature varie</t>
  </si>
  <si>
    <t>Ammortamento mobili e arredi</t>
  </si>
  <si>
    <t>Ammortamento macchine ordinarie d'ufficio</t>
  </si>
  <si>
    <t>Ammortamento macchine d'ufficio elettroniche</t>
  </si>
  <si>
    <t>Ammortamento autovetture</t>
  </si>
  <si>
    <t>Indennità agli amministratori</t>
  </si>
  <si>
    <t>Ammortamento licenza d'uso software a tempo determinato</t>
  </si>
  <si>
    <t>Ammortamento fabbricato strumentale</t>
  </si>
  <si>
    <t>Accantonamento al fondo copertura rischi e oneri personale</t>
  </si>
  <si>
    <t>Collaboratori c/compensi</t>
  </si>
  <si>
    <t>Commissioni concorso c/compensi</t>
  </si>
  <si>
    <t>Revisori c/compensi</t>
  </si>
  <si>
    <t>Ricavi delle vendite e delle prestazioni</t>
  </si>
  <si>
    <t>Compensi ai revisori dei conti</t>
  </si>
  <si>
    <t>Mutui e prestiti</t>
  </si>
  <si>
    <t>Erario c/IRES</t>
  </si>
  <si>
    <t>Ammortamento impianti generici</t>
  </si>
  <si>
    <t>Ammortamento impianti specifici</t>
  </si>
  <si>
    <t>Ammortamento macchinari</t>
  </si>
  <si>
    <t>IRES</t>
  </si>
  <si>
    <t>Debiti per finanziamenti a breve termine</t>
  </si>
  <si>
    <t>IVA su corrispettivi</t>
  </si>
  <si>
    <t>Erario c/ritenute lavoro dipendente</t>
  </si>
  <si>
    <t>Erario c/ritenute lavoro autonomo</t>
  </si>
  <si>
    <t>Erario c/imposta sostitutiva rivalutazione TFR</t>
  </si>
  <si>
    <t>INADEL c/contributi</t>
  </si>
  <si>
    <t>INPS c/contributi</t>
  </si>
  <si>
    <t>INPS c/contributi gestione separata</t>
  </si>
  <si>
    <t>INAIL c/contributi</t>
  </si>
  <si>
    <t>Beni di terzi</t>
  </si>
  <si>
    <t>Garanzie ricevute da terzi</t>
  </si>
  <si>
    <t>Beni in leasing</t>
  </si>
  <si>
    <t>Interessi su depositi postali</t>
  </si>
  <si>
    <t>Contributi c/interessi</t>
  </si>
  <si>
    <t>Interessi di altri crediti</t>
  </si>
  <si>
    <t>Donazioni e lasciti</t>
  </si>
  <si>
    <t>Erogazioni liberali ricevute</t>
  </si>
  <si>
    <t>Spese per fornitura energia elettrica</t>
  </si>
  <si>
    <t>Gas e riscaldamento</t>
  </si>
  <si>
    <t>Fornitura acqua</t>
  </si>
  <si>
    <t>Stipendi personale dipendente</t>
  </si>
  <si>
    <t>Contributi INPS</t>
  </si>
  <si>
    <t>Altri costi personale</t>
  </si>
  <si>
    <t>Debiti verso banche</t>
  </si>
  <si>
    <t>Svalutazioni crediti compresi nell’att. circolante e delle disp. liquide</t>
  </si>
  <si>
    <t>Rimanenze iniziali di mat. prime, sussidiarie e di consumo e merci</t>
  </si>
  <si>
    <t>Altri fondi per rischi ed oneri</t>
  </si>
  <si>
    <t>Debiti per cauzioni ospiti</t>
  </si>
  <si>
    <t>Spese per consulenze fiscali e amministrative</t>
  </si>
  <si>
    <t>Contributi INAIL personale dipendente</t>
  </si>
  <si>
    <t>Contributi ad associazioni sindacali e di categoria</t>
  </si>
  <si>
    <t>Interessi passivi su debiti verso altri finanziatori</t>
  </si>
  <si>
    <t>Fondi per imposte</t>
  </si>
  <si>
    <t>Altri anticipi</t>
  </si>
  <si>
    <t>Debiti per cessione quinto</t>
  </si>
  <si>
    <t>Altri ricavi delle prestazioni di carattere assistenziale e sanitario</t>
  </si>
  <si>
    <t>Proventi fabbricati strumentali</t>
  </si>
  <si>
    <t>Plusvalenze ordinarie da alienazione beni</t>
  </si>
  <si>
    <t>Sopravvenienze attive ordinarie</t>
  </si>
  <si>
    <t>Ricavi mensa interni</t>
  </si>
  <si>
    <t>Recupero oneri personale distaccato presso terzi</t>
  </si>
  <si>
    <t>Contributi da enti pubblici</t>
  </si>
  <si>
    <t>Contributi da privati</t>
  </si>
  <si>
    <t>Rimanenze finali materiale sanitario</t>
  </si>
  <si>
    <t>Rimanenze finali materiali di manutenzione</t>
  </si>
  <si>
    <t>Affitti fabbricati non strumentali</t>
  </si>
  <si>
    <t>Affitti fondi rustici</t>
  </si>
  <si>
    <t>Altre liberalità</t>
  </si>
  <si>
    <t>Rivalutazioni di titoli iscritti nell'attivo circolante</t>
  </si>
  <si>
    <t>Rivalutazioni di immobilizzazioni finanziarie</t>
  </si>
  <si>
    <t>Rivalutazioni di partecipazioni</t>
  </si>
  <si>
    <t>Rivalutazioni</t>
  </si>
  <si>
    <t>Materiale sanitario c/acquisti</t>
  </si>
  <si>
    <t>Materiali di manutenzione c/acquisti</t>
  </si>
  <si>
    <t>Indumenti da lavoro</t>
  </si>
  <si>
    <t>Servizi assistenziali</t>
  </si>
  <si>
    <t>Servizi mensa esterna</t>
  </si>
  <si>
    <t>Servizi di lavanderia</t>
  </si>
  <si>
    <t>Servizi sanitari</t>
  </si>
  <si>
    <t>Spese per attività ricreativa</t>
  </si>
  <si>
    <t>Spese per soggiorni climatici</t>
  </si>
  <si>
    <t>Servizi religiosi</t>
  </si>
  <si>
    <t>Servizi funerari</t>
  </si>
  <si>
    <t>Servizi di vigilanza</t>
  </si>
  <si>
    <t>Altri servizi appaltati</t>
  </si>
  <si>
    <t>Spese per trasporti anziani</t>
  </si>
  <si>
    <t>Ricerca, addestramento e formazione del personale</t>
  </si>
  <si>
    <t>Pedaggi autostradali</t>
  </si>
  <si>
    <t>Canoni di manutenzione periodica software</t>
  </si>
  <si>
    <t>Rimborsi a piè di lista del personale</t>
  </si>
  <si>
    <t>Spese per analisi, prove e laboratorio</t>
  </si>
  <si>
    <t>Servizio smaltimento rifiuti speciali</t>
  </si>
  <si>
    <t>Spese per pubblicazioni gare e appalti</t>
  </si>
  <si>
    <t>Servizi amministrativi</t>
  </si>
  <si>
    <t>Consulenze tecniche</t>
  </si>
  <si>
    <t>Spese viaggi e trasferte</t>
  </si>
  <si>
    <t>Affitti e locazioni</t>
  </si>
  <si>
    <t>Rimanenze iniziali materiale sanitario</t>
  </si>
  <si>
    <t>Rimanenze iniziali materiali di manutenzione</t>
  </si>
  <si>
    <t>Ammortamento licenza d'uso software a tempo indeterminato</t>
  </si>
  <si>
    <t>Ammortamento attrezzature sanitarie</t>
  </si>
  <si>
    <t>Ammortamento automezzi trasporto anziani</t>
  </si>
  <si>
    <t>Ammortamento altri beni materiali</t>
  </si>
  <si>
    <t>Imposte sostitutive</t>
  </si>
  <si>
    <t>Tributi locali</t>
  </si>
  <si>
    <t>Imposta di registro</t>
  </si>
  <si>
    <t>Imposte ipotecarie e catastali</t>
  </si>
  <si>
    <t>IVA indetraibile (pro-rata)</t>
  </si>
  <si>
    <t>Tasse di concessione governativa</t>
  </si>
  <si>
    <t>Omaggi</t>
  </si>
  <si>
    <t>Multe e ammende</t>
  </si>
  <si>
    <t>Altre imposte e tasse</t>
  </si>
  <si>
    <t>Perdite su crediti, non coperte da specifico fondo</t>
  </si>
  <si>
    <t>Interessi passivi su altri debiti (vs fornitori, Erario, Enti previdenziali e assistenziali)</t>
  </si>
  <si>
    <t>Sconti e altri oneri finanziari</t>
  </si>
  <si>
    <t>Altri oneri collegati a operazioni finanziarie</t>
  </si>
  <si>
    <t>Svalutazioni</t>
  </si>
  <si>
    <t>Svalutazioni di partecipazioni</t>
  </si>
  <si>
    <t>Svalutazioni di immobilizzazioni finanziarie</t>
  </si>
  <si>
    <t>Debiti v/fornitori</t>
  </si>
  <si>
    <t>Servizi di pulizia e sanificazione</t>
  </si>
  <si>
    <t>Servizio di derattizzazione e disinfestazione</t>
  </si>
  <si>
    <t>Spese per consulenze 81/08</t>
  </si>
  <si>
    <t>Spese di rappresentanza</t>
  </si>
  <si>
    <t>Spese medico competente</t>
  </si>
  <si>
    <t>Compenso componenti nucleo valutazione</t>
  </si>
  <si>
    <t>Provvigioni lavoro interinale</t>
  </si>
  <si>
    <t>Proventi pasti familiari</t>
  </si>
  <si>
    <t>Utile o perdita dell'esercizio</t>
  </si>
  <si>
    <t>Debiti v/enti pubblici</t>
  </si>
  <si>
    <t>IRAP metodo retributivo</t>
  </si>
  <si>
    <t>Ammortamento manutenzioni straordinarie su beni di terzi</t>
  </si>
  <si>
    <t>Ammortamento costi di ricerca e sviluppo</t>
  </si>
  <si>
    <t>Ammortamento automezzi</t>
  </si>
  <si>
    <t>IMU</t>
  </si>
  <si>
    <t>Proventi da società controllate/collegate</t>
  </si>
  <si>
    <t>Interessi di crediti di imposta</t>
  </si>
  <si>
    <t>Svalutazioni di titoli iscritti nell'attivo circolante</t>
  </si>
  <si>
    <t>IRAP non retributivo</t>
  </si>
  <si>
    <t>Utili esercizi precedenti</t>
  </si>
  <si>
    <t>Fondo per imposte in contenzioso</t>
  </si>
  <si>
    <t>Fondo imposte differite</t>
  </si>
  <si>
    <t>Fondo copertura rischi e oneri personale</t>
  </si>
  <si>
    <t>TRATTAMENTO DI FINE RAPPORTO DI LAVORO SUBORDINATO</t>
  </si>
  <si>
    <t>Debiti TFR</t>
  </si>
  <si>
    <t>DEBITI</t>
  </si>
  <si>
    <t>Debiti verso imprese controllate e collegate</t>
  </si>
  <si>
    <t>RATEI E RISCONTI PASSIVI</t>
  </si>
  <si>
    <t>CONTI D'ORDINE</t>
  </si>
  <si>
    <t>CONTI RIEPILOGATIVI PATRIMONIALI</t>
  </si>
  <si>
    <t>Quote regionali di residenzialità</t>
  </si>
  <si>
    <t>Incremento delle immobilizzazioni per lavori interni</t>
  </si>
  <si>
    <t>Rimborso ULSS per convenzioni varie</t>
  </si>
  <si>
    <t>Erogazioni liberali</t>
  </si>
  <si>
    <t>Acquisti attività non caratteristica</t>
  </si>
  <si>
    <t>Arrotondamenti attivi</t>
  </si>
  <si>
    <t>Arrotondamenti passivi</t>
  </si>
  <si>
    <t>RETTIFICHE VALORE ATTIVITA' FINANZIARIE</t>
  </si>
  <si>
    <t>IMPOSTE SUL REDDITI DELL'ESERCIZIO</t>
  </si>
  <si>
    <t>FONDI PER RISCHI ED ONERI</t>
  </si>
  <si>
    <t>Debiti verso altri enti previdenziali</t>
  </si>
  <si>
    <t>Ricavi per centro diurno</t>
  </si>
  <si>
    <t>Ricavi per assistenza riabilitativa</t>
  </si>
  <si>
    <t>Contributi c/capitale</t>
  </si>
  <si>
    <t>Ricavi e proventi beni non strumentali</t>
  </si>
  <si>
    <t>Assicurazione fabbricati strumentali</t>
  </si>
  <si>
    <t>Costo personale lavoro interinale</t>
  </si>
  <si>
    <t>Fondo produttività</t>
  </si>
  <si>
    <t>Accantonamento per altri oneri e rischi</t>
  </si>
  <si>
    <t>Acquisti per servizi attività non caratteristica</t>
  </si>
  <si>
    <t>Acquisti per oneri diversi di gestione attività non caratteristica</t>
  </si>
  <si>
    <t>Altri proventi da partecipazioni</t>
  </si>
  <si>
    <t>Interessi attivi di conto corrente</t>
  </si>
  <si>
    <t>Altri proventi straordinari</t>
  </si>
  <si>
    <t>PROVENTI ED ONERI STRAORDINARI</t>
  </si>
  <si>
    <t>Ricavi per rette ospiti</t>
  </si>
  <si>
    <t>Canoni di manutenzione periodica</t>
  </si>
  <si>
    <t>Altre manutenzioni</t>
  </si>
  <si>
    <t>Altre assicurazioni</t>
  </si>
  <si>
    <t>A) - VALORE DELLA PRODUZIONE</t>
  </si>
  <si>
    <t>DIFFERENZA TRA VALORE E COSTI DELLA PRODUZIONE (A-B)</t>
  </si>
  <si>
    <t>RISULTATO PRIMA DELLE IMPOSTE</t>
  </si>
  <si>
    <t>Riserve di utili</t>
  </si>
  <si>
    <t>Impegni</t>
  </si>
  <si>
    <t>Contributi in conto capitale</t>
  </si>
  <si>
    <t>Altre svalutazioni delle immobilizzazioni</t>
  </si>
  <si>
    <t>Riserve di capitale</t>
  </si>
  <si>
    <t>INPDAP c/contributi</t>
  </si>
  <si>
    <t>Ratei  e risconti passivi</t>
  </si>
  <si>
    <t>conti d'ordine</t>
  </si>
  <si>
    <t xml:space="preserve">conti riepilogativi  </t>
  </si>
  <si>
    <t>A</t>
  </si>
  <si>
    <t>VALORE DELLA PRODUZIONE</t>
  </si>
  <si>
    <t>Valore della produzione attività caratteristica</t>
  </si>
  <si>
    <t>Valore della produzione non caratteristica</t>
  </si>
  <si>
    <t>TOTALE VALORE DELLA PRODUZIONE</t>
  </si>
  <si>
    <t>B</t>
  </si>
  <si>
    <t>COSTI DELLA PRODUZIONE</t>
  </si>
  <si>
    <t>Costi della produzione attività caratteristica</t>
  </si>
  <si>
    <t>Contributi INAIL cococo</t>
  </si>
  <si>
    <t>Irap occasionali, cococo e amministratori</t>
  </si>
  <si>
    <t>Assicurazioni RCA</t>
  </si>
  <si>
    <t>Canoni di noleggio</t>
  </si>
  <si>
    <t>Costi per il personale</t>
  </si>
  <si>
    <t>a</t>
  </si>
  <si>
    <t>b</t>
  </si>
  <si>
    <t>Contributi INPS ex INPDAP</t>
  </si>
  <si>
    <t>c</t>
  </si>
  <si>
    <t>d</t>
  </si>
  <si>
    <t>e</t>
  </si>
  <si>
    <t>Ammortamenti e svalutazioni</t>
  </si>
  <si>
    <t>Variazione delle rimanenze</t>
  </si>
  <si>
    <r>
      <t xml:space="preserve">Rimanenze finali di mat. prime, sussidiarie e di consumo e merci </t>
    </r>
    <r>
      <rPr>
        <b/>
        <sz val="11"/>
        <color indexed="10"/>
        <rFont val="Calibri"/>
        <family val="2"/>
      </rPr>
      <t>(SEGNO MENO)</t>
    </r>
  </si>
  <si>
    <t>Costi della produzione attività non caratteristica</t>
  </si>
  <si>
    <t>TOTALE COSTI DELLA PRODUZIONE</t>
  </si>
  <si>
    <t>Proventi finanziari</t>
  </si>
  <si>
    <t>C</t>
  </si>
  <si>
    <t>RISULTATO DELL'AREA FINANZIARIA</t>
  </si>
  <si>
    <t>D</t>
  </si>
  <si>
    <t>E</t>
  </si>
  <si>
    <t>Ammortamenti sterilizzati art.21 Dgr 780/2013</t>
  </si>
  <si>
    <t>Pareggio di bilancio</t>
  </si>
  <si>
    <t>Conto economico come da piano dei conti regionale</t>
  </si>
  <si>
    <t>Parziali</t>
  </si>
  <si>
    <t>Totali</t>
  </si>
  <si>
    <t>1) Ricavi  e proventi per l'attività istituzionale</t>
  </si>
  <si>
    <t>a) contributo ordinario dello Stato</t>
  </si>
  <si>
    <t>b) corrispettivi da contratto di servizio</t>
  </si>
  <si>
    <t>b.1) con lo Stato</t>
  </si>
  <si>
    <t>b.2) con le Regioni</t>
  </si>
  <si>
    <t xml:space="preserve">b.3) con altri enti pubblici </t>
  </si>
  <si>
    <t>b.4) con l'Unione Europea</t>
  </si>
  <si>
    <t>c) contributi in conto esercizio</t>
  </si>
  <si>
    <t>c.1) contributi dallo Stato</t>
  </si>
  <si>
    <t>c.2) contributi da Regioni</t>
  </si>
  <si>
    <t>c.3) contributi da altri enti pubblici</t>
  </si>
  <si>
    <t>c.4) contributi dall'Unione Europea</t>
  </si>
  <si>
    <t>d) contributi da privati</t>
  </si>
  <si>
    <t>e) proventi fiscali e parafiscali</t>
  </si>
  <si>
    <t>f) ricavi per cessioni di prodotti e prestazioni di servizi</t>
  </si>
  <si>
    <t>2) variazione delle rimanenze dei prodotti in corso di lavorazione, semilavorati e finiti</t>
  </si>
  <si>
    <t>3) variazioni dei lavori in corso su ordinazione</t>
  </si>
  <si>
    <t>4) incremento di immobili per lavori interni</t>
  </si>
  <si>
    <t>5) altri ricavi e proventi</t>
  </si>
  <si>
    <t>a) quota contributi in conto capitale imputata all'esercizio</t>
  </si>
  <si>
    <t>b) altri ricavi e proventi</t>
  </si>
  <si>
    <t>Totale valore della produzione (A)</t>
  </si>
  <si>
    <t>6) per materie prime, sussidiarie, di consumo e di merci</t>
  </si>
  <si>
    <t>7) per servizi</t>
  </si>
  <si>
    <t>a) erogazione di servizi istituzionali</t>
  </si>
  <si>
    <t>b) acquisizione di servizi</t>
  </si>
  <si>
    <t>c) consulenze, collaborazioni, altre prestazioni lavoro</t>
  </si>
  <si>
    <t>d) compensi ad organi di amministrazione e di controllo</t>
  </si>
  <si>
    <t>8) per godimento di beni di terzi</t>
  </si>
  <si>
    <t>9) per il personale</t>
  </si>
  <si>
    <t>a) salari e stipendi</t>
  </si>
  <si>
    <t>b) oneri sociali</t>
  </si>
  <si>
    <t>c) trattamento di fine rapporto</t>
  </si>
  <si>
    <t>d) trattamento di quiescenza e simili</t>
  </si>
  <si>
    <t>e) altri costi</t>
  </si>
  <si>
    <t>10) ammortamenti e svalutazioni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</si>
  <si>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</si>
  <si>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</si>
  <si>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</si>
  <si>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compresi nell'attivo circolante e delle disponibilità liquide</t>
  </si>
  <si>
    <t>11) variazioni delle rimanenze di materie prime, sussidiarie, di consumo e merci</t>
  </si>
  <si>
    <t>12) accantonamento per rischi</t>
  </si>
  <si>
    <t>13) altri accantonamenti</t>
  </si>
  <si>
    <t>14) oneri diversi di gestione</t>
  </si>
  <si>
    <t>a) oneri per provvedimenti di contenimento della spesa pubblica</t>
  </si>
  <si>
    <t>b) altri oneri diversi di gestione</t>
  </si>
  <si>
    <t>Totale costi (B)</t>
  </si>
  <si>
    <t>b) da titoli iscritti nelle immobilizzazioni che non costituiscono partecipazioni</t>
  </si>
  <si>
    <t>c) da titoli iscritti nell'attivo circolante che non costituiscono partecipazioni</t>
  </si>
  <si>
    <t>d) proventi diversi dai precedenti, con separata indicazione di quelli da imprese controllate e collegate e di quelli da controllanti</t>
  </si>
  <si>
    <t>15) proventi da partecipazioni, con separata indicazione di quelli relativi ad imprese controllate e collegate</t>
  </si>
  <si>
    <t>16) altri proventi finanziari</t>
  </si>
  <si>
    <t>a) da crediti iscritti nelle immobilizzazioni, con separata indicazione di quelli da imprese controllate e collegate e di quelli da controllanti</t>
  </si>
  <si>
    <t>17) interessi e altri oneri finanziari</t>
  </si>
  <si>
    <t>a) interessi passivi</t>
  </si>
  <si>
    <t>b) oneri per la copertura perdite di imprese controllate e collegate</t>
  </si>
  <si>
    <t>c) altri interessi ed oneri finanziari</t>
  </si>
  <si>
    <t>17bis) utili e perdite su cambi</t>
  </si>
  <si>
    <t>Totale proventi ed oneri finanziari (15+16-17+ -17bis)</t>
  </si>
  <si>
    <t>D) RETTIFICHE DI VALORE DI ATTIVITA' FINANZIARIE</t>
  </si>
  <si>
    <t>18) rivalutazioni</t>
  </si>
  <si>
    <t>a) di partecipazioni</t>
  </si>
  <si>
    <t>b) di immobilizzazioni finanziarie che non costituiscono partecipazioni</t>
  </si>
  <si>
    <t>c) di titoli iscitti nell'attivo circolante che non costituiscono partecipazioni</t>
  </si>
  <si>
    <t>19) svalutazioni</t>
  </si>
  <si>
    <t>Totale delle partite straordinarie (20-21)</t>
  </si>
  <si>
    <t>Totale delle rettifiche di valore (18-19)</t>
  </si>
  <si>
    <t>E) PROVENTI ED ONERI STRAORDINARI</t>
  </si>
  <si>
    <t>20) Proventi, con separata indicazione delle plusvalenze da alienazioni i cui ricavi non sono iscrivibili al n. 5)</t>
  </si>
  <si>
    <t>21) Oneri, con separata indicazioni delle minusvalenze da alienazioni i cui effetti contabili non sono iscrivibili al n. 14) e delle imposte relative ad esercizi precedenti</t>
  </si>
  <si>
    <t>Risultato prima delle imposte</t>
  </si>
  <si>
    <t>Imposte dell'esercizio, correnti, differite e anticipate</t>
  </si>
  <si>
    <t>AVANZO (DISAVANZO) ECONOMICO DELL'ESERCIZIO</t>
  </si>
  <si>
    <t>Prospetto di cui all'art. 8, comma 1, DL 66/2014 (enti in contabilità economica)</t>
  </si>
  <si>
    <t>B) COSTI DELLA PRODUZIONE</t>
  </si>
  <si>
    <t>Contributi c/esercizio stato</t>
  </si>
  <si>
    <t>Contributi c/esercizio regione</t>
  </si>
  <si>
    <t>Contributi c/esercizio altri enti pubblici</t>
  </si>
  <si>
    <t>Ricavi per prestazioni di assistenza domiciliare da  Comune</t>
  </si>
  <si>
    <t>Ricavi per prestazioni di assistenza domiciliare da  privati</t>
  </si>
  <si>
    <t>a) proventi da partecipazioni</t>
  </si>
  <si>
    <t>b) proventi da partecipazioni in imprese controllate-collegate</t>
  </si>
  <si>
    <t>a) proventi straordinari</t>
  </si>
  <si>
    <t>b) plusvalenze straordinarie</t>
  </si>
  <si>
    <t>a) oneri straordinari</t>
  </si>
  <si>
    <t>b) minusvalenze straordinarie</t>
  </si>
  <si>
    <t>c) imposte esercizi precedenti</t>
  </si>
  <si>
    <t>Dotazioni mensa</t>
  </si>
  <si>
    <t>Dotazioni posti letto</t>
  </si>
  <si>
    <t xml:space="preserve">Manutenzione impianti </t>
  </si>
  <si>
    <t>Rimanenze finali dotazioni mensa</t>
  </si>
  <si>
    <t>Rimanenze finali dotazioni posti letto</t>
  </si>
  <si>
    <t>Anno 2015</t>
  </si>
  <si>
    <t>Esercizio 2015</t>
  </si>
  <si>
    <t>Rimanenze iniziali dotazioni mensa</t>
  </si>
  <si>
    <t>Rimanenze iniziali dotazioni posti letto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</si>
</sst>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12" fillId="0" borderId="0"/>
    <xf numFmtId="0" fontId="12" fillId="0" borderId="0"/>
    <xf numFmtId="0" fontId="3" fillId="0" borderId="0"/>
    <xf numFmtId="0" fontId="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8" fillId="0" borderId="0" xfId="0" applyFont="1"/>
    <xf numFmtId="0" fontId="8" fillId="0" borderId="4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8" fillId="0" borderId="2" xfId="0" applyFont="1" applyFill="1" applyBorder="1"/>
    <xf numFmtId="0" fontId="8" fillId="0" borderId="4" xfId="0" applyFont="1" applyFill="1" applyBorder="1" applyAlignment="1">
      <alignment wrapText="1"/>
    </xf>
    <xf numFmtId="0" fontId="8" fillId="0" borderId="0" xfId="0" applyFont="1" applyFill="1"/>
    <xf numFmtId="0" fontId="8" fillId="0" borderId="0" xfId="0" applyFont="1" applyFill="1" applyAlignment="1"/>
    <xf numFmtId="0" fontId="8" fillId="0" borderId="0" xfId="0" applyFont="1" applyAlignment="1"/>
    <xf numFmtId="0" fontId="7" fillId="0" borderId="0" xfId="0" applyFont="1" applyFill="1" applyAlignment="1"/>
    <xf numFmtId="0" fontId="10" fillId="0" borderId="0" xfId="0" applyFont="1" applyFill="1" applyAlignment="1"/>
    <xf numFmtId="0" fontId="8" fillId="0" borderId="0" xfId="0" applyFont="1" applyFill="1" applyBorder="1" applyAlignment="1"/>
    <xf numFmtId="0" fontId="8" fillId="0" borderId="0" xfId="0" applyFont="1" applyAlignment="1">
      <alignment horizontal="center"/>
    </xf>
    <xf numFmtId="0" fontId="8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9" fillId="2" borderId="5" xfId="0" applyFont="1" applyFill="1" applyBorder="1" applyAlignment="1">
      <alignment vertical="top"/>
    </xf>
    <xf numFmtId="0" fontId="9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vertical="top"/>
    </xf>
    <xf numFmtId="0" fontId="8" fillId="2" borderId="5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/>
    <xf numFmtId="0" fontId="8" fillId="2" borderId="5" xfId="0" applyFont="1" applyFill="1" applyBorder="1" applyAlignment="1">
      <alignment horizontal="center"/>
    </xf>
    <xf numFmtId="0" fontId="8" fillId="2" borderId="5" xfId="4" applyFont="1" applyFill="1" applyBorder="1" applyAlignment="1">
      <alignment vertical="top"/>
    </xf>
    <xf numFmtId="0" fontId="8" fillId="2" borderId="5" xfId="4" applyFont="1" applyFill="1" applyBorder="1" applyAlignment="1">
      <alignment horizontal="center" vertical="top"/>
    </xf>
    <xf numFmtId="0" fontId="8" fillId="0" borderId="0" xfId="4" applyFont="1" applyFill="1" applyAlignment="1"/>
    <xf numFmtId="0" fontId="8" fillId="2" borderId="5" xfId="0" applyFont="1" applyFill="1" applyBorder="1" applyAlignment="1">
      <alignment horizontal="left"/>
    </xf>
    <xf numFmtId="0" fontId="8" fillId="2" borderId="5" xfId="0" quotePrefix="1" applyFont="1" applyFill="1" applyBorder="1" applyAlignment="1">
      <alignment horizontal="left"/>
    </xf>
    <xf numFmtId="0" fontId="8" fillId="2" borderId="5" xfId="0" quotePrefix="1" applyFont="1" applyFill="1" applyBorder="1" applyAlignment="1">
      <alignment horizontal="center"/>
    </xf>
    <xf numFmtId="0" fontId="9" fillId="2" borderId="5" xfId="0" applyFont="1" applyFill="1" applyBorder="1" applyAlignment="1">
      <alignment vertical="center"/>
    </xf>
    <xf numFmtId="43" fontId="4" fillId="0" borderId="5" xfId="2" applyNumberForma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5" xfId="4" applyFont="1" applyFill="1" applyBorder="1" applyAlignment="1">
      <alignment horizontal="center" vertical="center"/>
    </xf>
    <xf numFmtId="0" fontId="8" fillId="2" borderId="5" xfId="4" applyFont="1" applyFill="1" applyBorder="1" applyAlignment="1" applyProtection="1">
      <alignment vertical="center"/>
      <protection locked="0"/>
    </xf>
    <xf numFmtId="43" fontId="4" fillId="4" borderId="5" xfId="3" applyNumberFormat="1" applyBorder="1" applyAlignment="1" applyProtection="1">
      <alignment horizontal="center" vertical="center"/>
      <protection locked="0"/>
    </xf>
    <xf numFmtId="0" fontId="8" fillId="0" borderId="0" xfId="4" applyFont="1" applyFill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43" fontId="11" fillId="0" borderId="5" xfId="2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5" xfId="4" applyFont="1" applyFill="1" applyBorder="1" applyAlignment="1">
      <alignment horizontal="center"/>
    </xf>
    <xf numFmtId="43" fontId="4" fillId="4" borderId="5" xfId="3" applyNumberFormat="1" applyBorder="1" applyAlignment="1" applyProtection="1">
      <alignment horizontal="center" vertical="top"/>
      <protection locked="0"/>
    </xf>
    <xf numFmtId="0" fontId="8" fillId="0" borderId="5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vertical="center"/>
    </xf>
    <xf numFmtId="43" fontId="11" fillId="0" borderId="5" xfId="2" applyNumberFormat="1" applyFont="1" applyFill="1" applyBorder="1" applyAlignment="1" applyProtection="1">
      <alignment vertical="center"/>
    </xf>
    <xf numFmtId="0" fontId="9" fillId="0" borderId="5" xfId="0" applyFont="1" applyFill="1" applyBorder="1" applyAlignment="1" applyProtection="1">
      <alignment horizontal="center" vertical="center"/>
    </xf>
    <xf numFmtId="0" fontId="8" fillId="0" borderId="5" xfId="4" applyFont="1" applyFill="1" applyBorder="1" applyAlignment="1" applyProtection="1">
      <alignment horizontal="center" vertical="center"/>
    </xf>
    <xf numFmtId="0" fontId="8" fillId="2" borderId="5" xfId="4" applyFont="1" applyFill="1" applyBorder="1" applyAlignment="1" applyProtection="1">
      <alignment vertical="center"/>
    </xf>
    <xf numFmtId="43" fontId="4" fillId="5" borderId="5" xfId="3" applyNumberFormat="1" applyFill="1" applyBorder="1" applyAlignment="1" applyProtection="1">
      <alignment horizontal="center" vertical="center"/>
    </xf>
    <xf numFmtId="43" fontId="11" fillId="5" borderId="5" xfId="2" applyNumberFormat="1" applyFont="1" applyFill="1" applyBorder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14" fontId="9" fillId="5" borderId="5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0" xfId="1" applyNumberFormat="1" applyFont="1"/>
    <xf numFmtId="164" fontId="6" fillId="0" borderId="5" xfId="1" applyNumberFormat="1" applyFont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/>
    </xf>
    <xf numFmtId="43" fontId="8" fillId="0" borderId="0" xfId="4" applyNumberFormat="1" applyFont="1" applyFill="1" applyAlignment="1">
      <alignment vertical="center"/>
    </xf>
    <xf numFmtId="0" fontId="9" fillId="0" borderId="0" xfId="0" applyFont="1" applyAlignment="1">
      <alignment horizontal="center"/>
    </xf>
    <xf numFmtId="0" fontId="9" fillId="0" borderId="2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43" fontId="13" fillId="4" borderId="5" xfId="3" applyNumberFormat="1" applyFont="1" applyBorder="1" applyAlignment="1" applyProtection="1">
      <alignment horizontal="center" vertical="center"/>
      <protection locked="0"/>
    </xf>
    <xf numFmtId="0" fontId="14" fillId="2" borderId="5" xfId="4" applyFont="1" applyFill="1" applyBorder="1" applyAlignment="1" applyProtection="1">
      <alignment vertical="center"/>
      <protection locked="0"/>
    </xf>
    <xf numFmtId="0" fontId="14" fillId="0" borderId="5" xfId="4" applyFont="1" applyFill="1" applyBorder="1" applyAlignment="1">
      <alignment horizontal="center" vertical="center"/>
    </xf>
    <xf numFmtId="0" fontId="14" fillId="0" borderId="0" xfId="4" applyFont="1" applyFill="1" applyAlignment="1">
      <alignment vertical="center"/>
    </xf>
    <xf numFmtId="43" fontId="6" fillId="0" borderId="5" xfId="1" applyFont="1" applyBorder="1" applyAlignment="1">
      <alignment horizontal="center" vertical="center" wrapText="1"/>
    </xf>
    <xf numFmtId="43" fontId="8" fillId="0" borderId="5" xfId="1" applyFont="1" applyBorder="1"/>
    <xf numFmtId="43" fontId="9" fillId="0" borderId="5" xfId="1" applyFont="1" applyBorder="1" applyAlignment="1">
      <alignment horizontal="center"/>
    </xf>
    <xf numFmtId="43" fontId="9" fillId="0" borderId="5" xfId="1" applyFont="1" applyBorder="1"/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12">
    <cellStyle name="20% - Colore 1" xfId="2" builtinId="30"/>
    <cellStyle name="40% - Colore 1" xfId="3" builtinId="31"/>
    <cellStyle name="Migliaia" xfId="1" builtinId="3"/>
    <cellStyle name="Migliaia 2" xfId="10"/>
    <cellStyle name="Normale" xfId="0" builtinId="0"/>
    <cellStyle name="Normale 2" xfId="8"/>
    <cellStyle name="Normale 2 2" xfId="5"/>
    <cellStyle name="Normale 2 2 2" xfId="7"/>
    <cellStyle name="Normale 3" xfId="6"/>
    <cellStyle name="Normale 3 2" xfId="9"/>
    <cellStyle name="Normale 3 3" xfId="11"/>
    <cellStyle name="Normale_Piano dei conti final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71"/>
  <sheetViews>
    <sheetView tabSelected="1" topLeftCell="A209" zoomScaleNormal="100" workbookViewId="0">
      <selection activeCell="E371" sqref="E371"/>
    </sheetView>
  </sheetViews>
  <sheetFormatPr defaultRowHeight="15" x14ac:dyDescent="0.25"/>
  <cols>
    <col min="1" max="1" width="3.28515625" style="13" customWidth="1"/>
    <col min="2" max="3" width="3.28515625" style="53" customWidth="1"/>
    <col min="4" max="4" width="76.42578125" style="12" bestFit="1" customWidth="1"/>
    <col min="5" max="6" width="20" style="54" customWidth="1"/>
    <col min="7" max="7" width="11.5703125" style="8" bestFit="1" customWidth="1"/>
    <col min="8" max="152" width="9.140625" style="8"/>
    <col min="153" max="16384" width="9.140625" style="9"/>
  </cols>
  <sheetData>
    <row r="1" spans="1:6" s="8" customFormat="1" ht="33.75" customHeight="1" x14ac:dyDescent="0.25">
      <c r="A1" s="14"/>
      <c r="B1" s="15"/>
      <c r="C1" s="15"/>
      <c r="D1" s="16" t="s">
        <v>337</v>
      </c>
      <c r="E1" s="55" t="s">
        <v>433</v>
      </c>
      <c r="F1" s="55"/>
    </row>
    <row r="2" spans="1:6" ht="12.75" hidden="1" customHeight="1" x14ac:dyDescent="0.25">
      <c r="A2" s="17"/>
      <c r="B2" s="18"/>
      <c r="C2" s="18"/>
      <c r="D2" s="19" t="s">
        <v>301</v>
      </c>
      <c r="E2" s="20"/>
      <c r="F2" s="20"/>
    </row>
    <row r="3" spans="1:6" ht="12.75" hidden="1" customHeight="1" x14ac:dyDescent="0.25">
      <c r="A3" s="17"/>
      <c r="B3" s="18"/>
      <c r="C3" s="18"/>
      <c r="D3" s="21" t="s">
        <v>301</v>
      </c>
      <c r="E3" s="22"/>
      <c r="F3" s="22"/>
    </row>
    <row r="4" spans="1:6" s="10" customFormat="1" ht="12.75" hidden="1" customHeight="1" x14ac:dyDescent="0.25">
      <c r="A4" s="23"/>
      <c r="B4" s="24"/>
      <c r="C4" s="24"/>
      <c r="D4" s="19" t="s">
        <v>297</v>
      </c>
      <c r="E4" s="20"/>
      <c r="F4" s="20"/>
    </row>
    <row r="5" spans="1:6" s="10" customFormat="1" ht="12.75" hidden="1" customHeight="1" x14ac:dyDescent="0.25">
      <c r="A5" s="23"/>
      <c r="B5" s="24"/>
      <c r="C5" s="24"/>
      <c r="D5" s="21" t="s">
        <v>297</v>
      </c>
      <c r="E5" s="22"/>
      <c r="F5" s="22"/>
    </row>
    <row r="6" spans="1:6" s="10" customFormat="1" ht="12.75" hidden="1" customHeight="1" x14ac:dyDescent="0.25">
      <c r="A6" s="23"/>
      <c r="B6" s="24"/>
      <c r="C6" s="24"/>
      <c r="D6" s="19" t="s">
        <v>27</v>
      </c>
      <c r="E6" s="20"/>
      <c r="F6" s="20"/>
    </row>
    <row r="7" spans="1:6" s="10" customFormat="1" ht="12.75" hidden="1" customHeight="1" x14ac:dyDescent="0.25">
      <c r="A7" s="23"/>
      <c r="B7" s="24"/>
      <c r="C7" s="24"/>
      <c r="D7" s="21" t="s">
        <v>27</v>
      </c>
      <c r="E7" s="22"/>
      <c r="F7" s="22"/>
    </row>
    <row r="8" spans="1:6" s="10" customFormat="1" ht="12.75" hidden="1" customHeight="1" x14ac:dyDescent="0.25">
      <c r="A8" s="23"/>
      <c r="B8" s="24"/>
      <c r="C8" s="24"/>
      <c r="D8" s="19" t="s">
        <v>28</v>
      </c>
      <c r="E8" s="20"/>
      <c r="F8" s="20"/>
    </row>
    <row r="9" spans="1:6" s="10" customFormat="1" ht="12.75" hidden="1" customHeight="1" x14ac:dyDescent="0.25">
      <c r="A9" s="23"/>
      <c r="B9" s="24"/>
      <c r="C9" s="24"/>
      <c r="D9" s="21" t="s">
        <v>254</v>
      </c>
      <c r="E9" s="22"/>
      <c r="F9" s="22"/>
    </row>
    <row r="10" spans="1:6" s="10" customFormat="1" ht="12.75" hidden="1" customHeight="1" x14ac:dyDescent="0.25">
      <c r="A10" s="23"/>
      <c r="B10" s="24"/>
      <c r="C10" s="24"/>
      <c r="D10" s="21" t="s">
        <v>29</v>
      </c>
      <c r="E10" s="22"/>
      <c r="F10" s="22"/>
    </row>
    <row r="11" spans="1:6" s="10" customFormat="1" ht="12.75" hidden="1" customHeight="1" x14ac:dyDescent="0.25">
      <c r="A11" s="23"/>
      <c r="B11" s="24"/>
      <c r="C11" s="24"/>
      <c r="D11" s="19" t="s">
        <v>30</v>
      </c>
      <c r="E11" s="20"/>
      <c r="F11" s="20"/>
    </row>
    <row r="12" spans="1:6" s="10" customFormat="1" ht="12.75" hidden="1" customHeight="1" x14ac:dyDescent="0.25">
      <c r="A12" s="23"/>
      <c r="B12" s="24"/>
      <c r="C12" s="24"/>
      <c r="D12" s="21" t="s">
        <v>31</v>
      </c>
      <c r="E12" s="22"/>
      <c r="F12" s="22"/>
    </row>
    <row r="13" spans="1:6" s="10" customFormat="1" ht="12.75" hidden="1" customHeight="1" x14ac:dyDescent="0.25">
      <c r="A13" s="23"/>
      <c r="B13" s="24"/>
      <c r="C13" s="24"/>
      <c r="D13" s="21" t="s">
        <v>32</v>
      </c>
      <c r="E13" s="22"/>
      <c r="F13" s="22"/>
    </row>
    <row r="14" spans="1:6" s="10" customFormat="1" ht="12.75" hidden="1" customHeight="1" x14ac:dyDescent="0.25">
      <c r="A14" s="23"/>
      <c r="B14" s="24"/>
      <c r="C14" s="24"/>
      <c r="D14" s="19" t="s">
        <v>274</v>
      </c>
      <c r="E14" s="20"/>
      <c r="F14" s="20"/>
    </row>
    <row r="15" spans="1:6" s="10" customFormat="1" ht="12.75" hidden="1" customHeight="1" x14ac:dyDescent="0.25">
      <c r="A15" s="23"/>
      <c r="B15" s="24"/>
      <c r="C15" s="24"/>
      <c r="D15" s="19" t="s">
        <v>167</v>
      </c>
      <c r="E15" s="20"/>
      <c r="F15" s="20"/>
    </row>
    <row r="16" spans="1:6" s="10" customFormat="1" ht="12.75" hidden="1" customHeight="1" x14ac:dyDescent="0.25">
      <c r="A16" s="23"/>
      <c r="B16" s="24"/>
      <c r="C16" s="24"/>
      <c r="D16" s="21" t="s">
        <v>167</v>
      </c>
      <c r="E16" s="22"/>
      <c r="F16" s="22"/>
    </row>
    <row r="17" spans="1:6" s="10" customFormat="1" ht="12.75" hidden="1" customHeight="1" x14ac:dyDescent="0.25">
      <c r="A17" s="23"/>
      <c r="B17" s="24"/>
      <c r="C17" s="24"/>
      <c r="D17" s="21" t="s">
        <v>255</v>
      </c>
      <c r="E17" s="22"/>
      <c r="F17" s="22"/>
    </row>
    <row r="18" spans="1:6" s="10" customFormat="1" ht="12.75" hidden="1" customHeight="1" x14ac:dyDescent="0.25">
      <c r="A18" s="23"/>
      <c r="B18" s="24"/>
      <c r="C18" s="24"/>
      <c r="D18" s="21" t="s">
        <v>256</v>
      </c>
      <c r="E18" s="22"/>
      <c r="F18" s="22"/>
    </row>
    <row r="19" spans="1:6" s="10" customFormat="1" ht="12.75" hidden="1" customHeight="1" x14ac:dyDescent="0.25">
      <c r="A19" s="23"/>
      <c r="B19" s="24"/>
      <c r="C19" s="24"/>
      <c r="D19" s="19" t="s">
        <v>34</v>
      </c>
      <c r="E19" s="20"/>
      <c r="F19" s="20"/>
    </row>
    <row r="20" spans="1:6" s="10" customFormat="1" ht="12.75" hidden="1" customHeight="1" x14ac:dyDescent="0.25">
      <c r="A20" s="23"/>
      <c r="B20" s="24"/>
      <c r="C20" s="24"/>
      <c r="D20" s="21" t="s">
        <v>33</v>
      </c>
      <c r="E20" s="22"/>
      <c r="F20" s="22"/>
    </row>
    <row r="21" spans="1:6" s="10" customFormat="1" ht="12.75" hidden="1" customHeight="1" x14ac:dyDescent="0.25">
      <c r="A21" s="23"/>
      <c r="B21" s="24"/>
      <c r="C21" s="24"/>
      <c r="D21" s="21" t="s">
        <v>257</v>
      </c>
      <c r="E21" s="22"/>
      <c r="F21" s="22"/>
    </row>
    <row r="22" spans="1:6" s="10" customFormat="1" ht="12.75" hidden="1" customHeight="1" x14ac:dyDescent="0.25">
      <c r="A22" s="23"/>
      <c r="B22" s="24"/>
      <c r="C22" s="24"/>
      <c r="D22" s="21" t="s">
        <v>161</v>
      </c>
      <c r="E22" s="22"/>
      <c r="F22" s="22"/>
    </row>
    <row r="23" spans="1:6" s="10" customFormat="1" ht="12.75" hidden="1" customHeight="1" x14ac:dyDescent="0.25">
      <c r="A23" s="23"/>
      <c r="B23" s="24"/>
      <c r="C23" s="24"/>
      <c r="D23" s="19" t="s">
        <v>258</v>
      </c>
      <c r="E23" s="20"/>
      <c r="F23" s="20"/>
    </row>
    <row r="24" spans="1:6" ht="12.75" hidden="1" customHeight="1" x14ac:dyDescent="0.25">
      <c r="A24" s="17"/>
      <c r="B24" s="18"/>
      <c r="C24" s="18"/>
      <c r="D24" s="19" t="s">
        <v>259</v>
      </c>
      <c r="E24" s="20"/>
      <c r="F24" s="20"/>
    </row>
    <row r="25" spans="1:6" ht="12.75" hidden="1" customHeight="1" x14ac:dyDescent="0.25">
      <c r="A25" s="17"/>
      <c r="B25" s="18"/>
      <c r="C25" s="18"/>
      <c r="D25" s="21" t="s">
        <v>259</v>
      </c>
      <c r="E25" s="22"/>
      <c r="F25" s="22"/>
    </row>
    <row r="26" spans="1:6" ht="12.75" hidden="1" customHeight="1" x14ac:dyDescent="0.25">
      <c r="A26" s="17"/>
      <c r="B26" s="18"/>
      <c r="C26" s="18"/>
      <c r="D26" s="21" t="s">
        <v>259</v>
      </c>
      <c r="E26" s="22"/>
      <c r="F26" s="22"/>
    </row>
    <row r="27" spans="1:6" ht="12.75" hidden="1" customHeight="1" x14ac:dyDescent="0.25">
      <c r="A27" s="17"/>
      <c r="B27" s="18"/>
      <c r="C27" s="18"/>
      <c r="D27" s="19" t="s">
        <v>260</v>
      </c>
      <c r="E27" s="20"/>
      <c r="F27" s="20"/>
    </row>
    <row r="28" spans="1:6" ht="12.75" hidden="1" customHeight="1" x14ac:dyDescent="0.25">
      <c r="A28" s="17"/>
      <c r="B28" s="18"/>
      <c r="C28" s="18"/>
      <c r="D28" s="19" t="s">
        <v>260</v>
      </c>
      <c r="E28" s="20"/>
      <c r="F28" s="20"/>
    </row>
    <row r="29" spans="1:6" s="10" customFormat="1" ht="12.75" hidden="1" customHeight="1" x14ac:dyDescent="0.25">
      <c r="A29" s="23"/>
      <c r="B29" s="24"/>
      <c r="C29" s="24"/>
      <c r="D29" s="19" t="s">
        <v>158</v>
      </c>
      <c r="E29" s="20"/>
      <c r="F29" s="20"/>
    </row>
    <row r="30" spans="1:6" s="10" customFormat="1" ht="12.75" hidden="1" customHeight="1" x14ac:dyDescent="0.25">
      <c r="A30" s="23"/>
      <c r="B30" s="24"/>
      <c r="C30" s="24"/>
      <c r="D30" s="21" t="s">
        <v>135</v>
      </c>
      <c r="E30" s="22"/>
      <c r="F30" s="22"/>
    </row>
    <row r="31" spans="1:6" s="10" customFormat="1" ht="12.75" hidden="1" customHeight="1" x14ac:dyDescent="0.25">
      <c r="A31" s="23"/>
      <c r="B31" s="24"/>
      <c r="C31" s="24"/>
      <c r="D31" s="21" t="s">
        <v>129</v>
      </c>
      <c r="E31" s="22"/>
      <c r="F31" s="22"/>
    </row>
    <row r="32" spans="1:6" s="11" customFormat="1" ht="12.75" hidden="1" customHeight="1" x14ac:dyDescent="0.25">
      <c r="A32" s="23"/>
      <c r="B32" s="24"/>
      <c r="C32" s="24"/>
      <c r="D32" s="19" t="s">
        <v>244</v>
      </c>
      <c r="E32" s="20"/>
      <c r="F32" s="20"/>
    </row>
    <row r="33" spans="1:6" s="10" customFormat="1" ht="12.75" hidden="1" customHeight="1" x14ac:dyDescent="0.25">
      <c r="A33" s="23"/>
      <c r="B33" s="24"/>
      <c r="C33" s="24"/>
      <c r="D33" s="21" t="s">
        <v>244</v>
      </c>
      <c r="E33" s="22"/>
      <c r="F33" s="22"/>
    </row>
    <row r="34" spans="1:6" s="10" customFormat="1" ht="12.75" hidden="1" customHeight="1" x14ac:dyDescent="0.25">
      <c r="A34" s="23"/>
      <c r="B34" s="24"/>
      <c r="C34" s="24"/>
      <c r="D34" s="19" t="s">
        <v>35</v>
      </c>
      <c r="E34" s="20"/>
      <c r="F34" s="20"/>
    </row>
    <row r="35" spans="1:6" s="10" customFormat="1" ht="12.75" hidden="1" customHeight="1" x14ac:dyDescent="0.25">
      <c r="A35" s="23"/>
      <c r="B35" s="24"/>
      <c r="C35" s="24"/>
      <c r="D35" s="21" t="s">
        <v>35</v>
      </c>
      <c r="E35" s="22"/>
      <c r="F35" s="22"/>
    </row>
    <row r="36" spans="1:6" s="10" customFormat="1" ht="12.75" hidden="1" customHeight="1" x14ac:dyDescent="0.25">
      <c r="A36" s="23"/>
      <c r="B36" s="24"/>
      <c r="C36" s="24"/>
      <c r="D36" s="19" t="s">
        <v>261</v>
      </c>
      <c r="E36" s="20"/>
      <c r="F36" s="20"/>
    </row>
    <row r="37" spans="1:6" s="10" customFormat="1" ht="12.75" hidden="1" customHeight="1" x14ac:dyDescent="0.25">
      <c r="A37" s="23"/>
      <c r="B37" s="24"/>
      <c r="C37" s="24"/>
      <c r="D37" s="21" t="s">
        <v>261</v>
      </c>
      <c r="E37" s="22"/>
      <c r="F37" s="22"/>
    </row>
    <row r="38" spans="1:6" ht="12.75" hidden="1" customHeight="1" x14ac:dyDescent="0.25">
      <c r="A38" s="17"/>
      <c r="B38" s="18"/>
      <c r="C38" s="18"/>
      <c r="D38" s="19" t="s">
        <v>26</v>
      </c>
      <c r="E38" s="20"/>
      <c r="F38" s="20"/>
    </row>
    <row r="39" spans="1:6" ht="12.75" hidden="1" customHeight="1" x14ac:dyDescent="0.25">
      <c r="A39" s="17"/>
      <c r="B39" s="18"/>
      <c r="C39" s="18"/>
      <c r="D39" s="21" t="s">
        <v>37</v>
      </c>
      <c r="E39" s="22"/>
      <c r="F39" s="22"/>
    </row>
    <row r="40" spans="1:6" ht="12.75" hidden="1" customHeight="1" x14ac:dyDescent="0.25">
      <c r="A40" s="17"/>
      <c r="B40" s="18"/>
      <c r="C40" s="18"/>
      <c r="D40" s="21" t="s">
        <v>168</v>
      </c>
      <c r="E40" s="22"/>
      <c r="F40" s="22"/>
    </row>
    <row r="41" spans="1:6" ht="12.75" hidden="1" customHeight="1" x14ac:dyDescent="0.25">
      <c r="A41" s="17"/>
      <c r="B41" s="18"/>
      <c r="C41" s="18"/>
      <c r="D41" s="19" t="s">
        <v>234</v>
      </c>
      <c r="E41" s="20"/>
      <c r="F41" s="20"/>
    </row>
    <row r="42" spans="1:6" ht="12.75" hidden="1" customHeight="1" x14ac:dyDescent="0.25">
      <c r="A42" s="17"/>
      <c r="B42" s="18"/>
      <c r="C42" s="18"/>
      <c r="D42" s="21" t="s">
        <v>234</v>
      </c>
      <c r="E42" s="22"/>
      <c r="F42" s="22"/>
    </row>
    <row r="43" spans="1:6" ht="12.75" hidden="1" customHeight="1" x14ac:dyDescent="0.25">
      <c r="A43" s="17"/>
      <c r="B43" s="18"/>
      <c r="C43" s="18"/>
      <c r="D43" s="19" t="s">
        <v>38</v>
      </c>
      <c r="E43" s="20"/>
      <c r="F43" s="20"/>
    </row>
    <row r="44" spans="1:6" ht="12.75" hidden="1" customHeight="1" x14ac:dyDescent="0.25">
      <c r="A44" s="17"/>
      <c r="B44" s="18"/>
      <c r="C44" s="18"/>
      <c r="D44" s="21" t="s">
        <v>39</v>
      </c>
      <c r="E44" s="22"/>
      <c r="F44" s="22"/>
    </row>
    <row r="45" spans="1:6" ht="12.75" hidden="1" customHeight="1" x14ac:dyDescent="0.25">
      <c r="A45" s="17"/>
      <c r="B45" s="18"/>
      <c r="C45" s="18"/>
      <c r="D45" s="19" t="s">
        <v>40</v>
      </c>
      <c r="E45" s="20"/>
      <c r="F45" s="20"/>
    </row>
    <row r="46" spans="1:6" ht="12.75" hidden="1" customHeight="1" x14ac:dyDescent="0.25">
      <c r="A46" s="17"/>
      <c r="B46" s="18"/>
      <c r="C46" s="18"/>
      <c r="D46" s="25" t="s">
        <v>130</v>
      </c>
      <c r="E46" s="26"/>
      <c r="F46" s="26"/>
    </row>
    <row r="47" spans="1:6" ht="12.75" hidden="1" customHeight="1" x14ac:dyDescent="0.25">
      <c r="A47" s="17"/>
      <c r="B47" s="18"/>
      <c r="C47" s="18"/>
      <c r="D47" s="25" t="s">
        <v>66</v>
      </c>
      <c r="E47" s="26"/>
      <c r="F47" s="26"/>
    </row>
    <row r="48" spans="1:6" ht="12.75" hidden="1" customHeight="1" x14ac:dyDescent="0.25">
      <c r="A48" s="17"/>
      <c r="B48" s="18"/>
      <c r="C48" s="18"/>
      <c r="D48" s="25" t="s">
        <v>41</v>
      </c>
      <c r="E48" s="26"/>
      <c r="F48" s="26"/>
    </row>
    <row r="49" spans="1:6" ht="12.75" hidden="1" customHeight="1" x14ac:dyDescent="0.25">
      <c r="A49" s="17"/>
      <c r="B49" s="18"/>
      <c r="C49" s="18"/>
      <c r="D49" s="25" t="s">
        <v>42</v>
      </c>
      <c r="E49" s="26"/>
      <c r="F49" s="26"/>
    </row>
    <row r="50" spans="1:6" ht="12.75" hidden="1" customHeight="1" x14ac:dyDescent="0.25">
      <c r="A50" s="17"/>
      <c r="B50" s="18"/>
      <c r="C50" s="18"/>
      <c r="D50" s="25" t="s">
        <v>136</v>
      </c>
      <c r="E50" s="26"/>
      <c r="F50" s="26"/>
    </row>
    <row r="51" spans="1:6" ht="12.75" hidden="1" customHeight="1" x14ac:dyDescent="0.25">
      <c r="A51" s="17"/>
      <c r="B51" s="18"/>
      <c r="C51" s="18"/>
      <c r="D51" s="25" t="s">
        <v>67</v>
      </c>
      <c r="E51" s="26"/>
      <c r="F51" s="26"/>
    </row>
    <row r="52" spans="1:6" ht="12.75" hidden="1" customHeight="1" x14ac:dyDescent="0.25">
      <c r="A52" s="17"/>
      <c r="B52" s="18"/>
      <c r="C52" s="18"/>
      <c r="D52" s="25" t="s">
        <v>137</v>
      </c>
      <c r="E52" s="26"/>
      <c r="F52" s="26"/>
    </row>
    <row r="53" spans="1:6" ht="12.75" hidden="1" customHeight="1" x14ac:dyDescent="0.25">
      <c r="A53" s="17"/>
      <c r="B53" s="18"/>
      <c r="C53" s="18"/>
      <c r="D53" s="25" t="s">
        <v>138</v>
      </c>
      <c r="E53" s="26"/>
      <c r="F53" s="26"/>
    </row>
    <row r="54" spans="1:6" ht="12.75" hidden="1" customHeight="1" x14ac:dyDescent="0.25">
      <c r="A54" s="17"/>
      <c r="B54" s="18"/>
      <c r="C54" s="18"/>
      <c r="D54" s="25" t="s">
        <v>68</v>
      </c>
      <c r="E54" s="26"/>
      <c r="F54" s="26"/>
    </row>
    <row r="55" spans="1:6" ht="12.75" hidden="1" customHeight="1" x14ac:dyDescent="0.25">
      <c r="A55" s="17"/>
      <c r="B55" s="18"/>
      <c r="C55" s="18"/>
      <c r="D55" s="25" t="s">
        <v>69</v>
      </c>
      <c r="E55" s="26"/>
      <c r="F55" s="26"/>
    </row>
    <row r="56" spans="1:6" ht="12.75" hidden="1" customHeight="1" x14ac:dyDescent="0.25">
      <c r="A56" s="17"/>
      <c r="B56" s="18"/>
      <c r="C56" s="18"/>
      <c r="D56" s="25" t="s">
        <v>139</v>
      </c>
      <c r="E56" s="26"/>
      <c r="F56" s="26"/>
    </row>
    <row r="57" spans="1:6" ht="12.75" hidden="1" customHeight="1" x14ac:dyDescent="0.25">
      <c r="A57" s="17"/>
      <c r="B57" s="18"/>
      <c r="C57" s="18"/>
      <c r="D57" s="25" t="s">
        <v>43</v>
      </c>
      <c r="E57" s="26"/>
      <c r="F57" s="26"/>
    </row>
    <row r="58" spans="1:6" ht="12.75" hidden="1" customHeight="1" x14ac:dyDescent="0.25">
      <c r="A58" s="23"/>
      <c r="B58" s="24"/>
      <c r="C58" s="24"/>
      <c r="D58" s="19" t="s">
        <v>44</v>
      </c>
      <c r="E58" s="20"/>
      <c r="F58" s="20"/>
    </row>
    <row r="59" spans="1:6" s="29" customFormat="1" ht="12.75" hidden="1" customHeight="1" x14ac:dyDescent="0.25">
      <c r="A59" s="23"/>
      <c r="B59" s="24"/>
      <c r="C59" s="24"/>
      <c r="D59" s="27" t="s">
        <v>302</v>
      </c>
      <c r="E59" s="28"/>
      <c r="F59" s="28"/>
    </row>
    <row r="60" spans="1:6" s="29" customFormat="1" ht="12.75" hidden="1" customHeight="1" x14ac:dyDescent="0.25">
      <c r="A60" s="23"/>
      <c r="B60" s="24"/>
      <c r="C60" s="24"/>
      <c r="D60" s="27" t="s">
        <v>140</v>
      </c>
      <c r="E60" s="28"/>
      <c r="F60" s="28"/>
    </row>
    <row r="61" spans="1:6" ht="12.75" hidden="1" customHeight="1" x14ac:dyDescent="0.25">
      <c r="A61" s="23"/>
      <c r="B61" s="24"/>
      <c r="C61" s="24"/>
      <c r="D61" s="27" t="s">
        <v>141</v>
      </c>
      <c r="E61" s="28"/>
      <c r="F61" s="28"/>
    </row>
    <row r="62" spans="1:6" ht="12.75" hidden="1" customHeight="1" x14ac:dyDescent="0.25">
      <c r="A62" s="17"/>
      <c r="B62" s="18"/>
      <c r="C62" s="18"/>
      <c r="D62" s="27" t="s">
        <v>142</v>
      </c>
      <c r="E62" s="28"/>
      <c r="F62" s="28"/>
    </row>
    <row r="63" spans="1:6" ht="12.75" hidden="1" customHeight="1" x14ac:dyDescent="0.25">
      <c r="A63" s="17"/>
      <c r="B63" s="18"/>
      <c r="C63" s="18"/>
      <c r="D63" s="27" t="s">
        <v>143</v>
      </c>
      <c r="E63" s="28"/>
      <c r="F63" s="28"/>
    </row>
    <row r="64" spans="1:6" ht="12.75" hidden="1" customHeight="1" x14ac:dyDescent="0.25">
      <c r="A64" s="17"/>
      <c r="B64" s="18"/>
      <c r="C64" s="18"/>
      <c r="D64" s="21" t="s">
        <v>275</v>
      </c>
      <c r="E64" s="22"/>
      <c r="F64" s="22"/>
    </row>
    <row r="65" spans="1:6" ht="12.75" hidden="1" customHeight="1" x14ac:dyDescent="0.25">
      <c r="A65" s="17"/>
      <c r="B65" s="18"/>
      <c r="C65" s="18"/>
      <c r="D65" s="19" t="s">
        <v>36</v>
      </c>
      <c r="E65" s="20"/>
      <c r="F65" s="20"/>
    </row>
    <row r="66" spans="1:6" ht="12.75" hidden="1" customHeight="1" x14ac:dyDescent="0.25">
      <c r="A66" s="17"/>
      <c r="B66" s="18"/>
      <c r="C66" s="18"/>
      <c r="D66" s="25" t="s">
        <v>70</v>
      </c>
      <c r="E66" s="26"/>
      <c r="F66" s="26"/>
    </row>
    <row r="67" spans="1:6" ht="12.75" hidden="1" customHeight="1" x14ac:dyDescent="0.25">
      <c r="A67" s="17"/>
      <c r="B67" s="18"/>
      <c r="C67" s="18"/>
      <c r="D67" s="25" t="s">
        <v>126</v>
      </c>
      <c r="E67" s="26"/>
      <c r="F67" s="26"/>
    </row>
    <row r="68" spans="1:6" ht="12.75" hidden="1" customHeight="1" x14ac:dyDescent="0.25">
      <c r="A68" s="17"/>
      <c r="B68" s="18"/>
      <c r="C68" s="18"/>
      <c r="D68" s="25" t="s">
        <v>71</v>
      </c>
      <c r="E68" s="26"/>
      <c r="F68" s="26"/>
    </row>
    <row r="69" spans="1:6" ht="12.75" hidden="1" customHeight="1" x14ac:dyDescent="0.25">
      <c r="A69" s="17"/>
      <c r="B69" s="18"/>
      <c r="C69" s="18"/>
      <c r="D69" s="25" t="s">
        <v>72</v>
      </c>
      <c r="E69" s="26"/>
      <c r="F69" s="26"/>
    </row>
    <row r="70" spans="1:6" ht="12.75" hidden="1" customHeight="1" x14ac:dyDescent="0.25">
      <c r="A70" s="17"/>
      <c r="B70" s="18"/>
      <c r="C70" s="18"/>
      <c r="D70" s="25" t="s">
        <v>169</v>
      </c>
      <c r="E70" s="26"/>
      <c r="F70" s="26"/>
    </row>
    <row r="71" spans="1:6" ht="12.75" hidden="1" customHeight="1" x14ac:dyDescent="0.25">
      <c r="A71" s="17"/>
      <c r="B71" s="18"/>
      <c r="C71" s="18"/>
      <c r="D71" s="25" t="s">
        <v>124</v>
      </c>
      <c r="E71" s="26"/>
      <c r="F71" s="26"/>
    </row>
    <row r="72" spans="1:6" ht="12.75" hidden="1" customHeight="1" x14ac:dyDescent="0.25">
      <c r="A72" s="17"/>
      <c r="B72" s="18"/>
      <c r="C72" s="18"/>
      <c r="D72" s="25" t="s">
        <v>125</v>
      </c>
      <c r="E72" s="26"/>
      <c r="F72" s="26"/>
    </row>
    <row r="73" spans="1:6" ht="12.75" hidden="1" customHeight="1" x14ac:dyDescent="0.25">
      <c r="A73" s="17"/>
      <c r="B73" s="18"/>
      <c r="C73" s="18"/>
      <c r="D73" s="25" t="s">
        <v>99</v>
      </c>
      <c r="E73" s="26"/>
      <c r="F73" s="26"/>
    </row>
    <row r="74" spans="1:6" ht="12.75" hidden="1" customHeight="1" x14ac:dyDescent="0.25">
      <c r="A74" s="17"/>
      <c r="B74" s="18"/>
      <c r="C74" s="18"/>
      <c r="D74" s="25" t="s">
        <v>162</v>
      </c>
      <c r="E74" s="26"/>
      <c r="F74" s="26"/>
    </row>
    <row r="75" spans="1:6" ht="12.75" hidden="1" customHeight="1" x14ac:dyDescent="0.25">
      <c r="A75" s="17"/>
      <c r="B75" s="18"/>
      <c r="C75" s="18"/>
      <c r="D75" s="25" t="s">
        <v>36</v>
      </c>
      <c r="E75" s="26"/>
      <c r="F75" s="26"/>
    </row>
    <row r="76" spans="1:6" ht="12.75" hidden="1" customHeight="1" x14ac:dyDescent="0.25">
      <c r="A76" s="17"/>
      <c r="B76" s="18"/>
      <c r="C76" s="18"/>
      <c r="D76" s="19" t="s">
        <v>262</v>
      </c>
      <c r="E76" s="20"/>
      <c r="F76" s="20"/>
    </row>
    <row r="77" spans="1:6" ht="12.75" hidden="1" customHeight="1" x14ac:dyDescent="0.25">
      <c r="A77" s="17"/>
      <c r="B77" s="18"/>
      <c r="C77" s="18"/>
      <c r="D77" s="19" t="s">
        <v>303</v>
      </c>
      <c r="E77" s="20"/>
      <c r="F77" s="20"/>
    </row>
    <row r="78" spans="1:6" ht="12.75" hidden="1" customHeight="1" x14ac:dyDescent="0.25">
      <c r="A78" s="17"/>
      <c r="B78" s="18"/>
      <c r="C78" s="18"/>
      <c r="D78" s="21" t="s">
        <v>45</v>
      </c>
      <c r="E78" s="22"/>
      <c r="F78" s="22"/>
    </row>
    <row r="79" spans="1:6" ht="12.75" hidden="1" customHeight="1" x14ac:dyDescent="0.25">
      <c r="A79" s="17"/>
      <c r="B79" s="18"/>
      <c r="C79" s="18"/>
      <c r="D79" s="21" t="s">
        <v>45</v>
      </c>
      <c r="E79" s="22"/>
      <c r="F79" s="22"/>
    </row>
    <row r="80" spans="1:6" ht="12.75" hidden="1" customHeight="1" x14ac:dyDescent="0.25">
      <c r="A80" s="17"/>
      <c r="B80" s="18"/>
      <c r="C80" s="18"/>
      <c r="D80" s="21" t="s">
        <v>46</v>
      </c>
      <c r="E80" s="22"/>
      <c r="F80" s="22"/>
    </row>
    <row r="81" spans="1:6" ht="12.75" hidden="1" customHeight="1" x14ac:dyDescent="0.25">
      <c r="A81" s="17"/>
      <c r="B81" s="18"/>
      <c r="C81" s="18"/>
      <c r="D81" s="21" t="s">
        <v>46</v>
      </c>
      <c r="E81" s="22"/>
      <c r="F81" s="22"/>
    </row>
    <row r="82" spans="1:6" ht="12.75" hidden="1" customHeight="1" x14ac:dyDescent="0.25">
      <c r="A82" s="17"/>
      <c r="B82" s="18"/>
      <c r="C82" s="18"/>
      <c r="D82" s="19" t="s">
        <v>263</v>
      </c>
      <c r="E82" s="20"/>
      <c r="F82" s="20"/>
    </row>
    <row r="83" spans="1:6" ht="12.75" hidden="1" customHeight="1" x14ac:dyDescent="0.25">
      <c r="A83" s="17"/>
      <c r="B83" s="18"/>
      <c r="C83" s="18"/>
      <c r="D83" s="19" t="s">
        <v>304</v>
      </c>
      <c r="E83" s="20"/>
      <c r="F83" s="20"/>
    </row>
    <row r="84" spans="1:6" ht="12.75" hidden="1" customHeight="1" x14ac:dyDescent="0.25">
      <c r="A84" s="17"/>
      <c r="B84" s="18"/>
      <c r="C84" s="18"/>
      <c r="D84" s="21" t="s">
        <v>144</v>
      </c>
      <c r="E84" s="22"/>
      <c r="F84" s="22"/>
    </row>
    <row r="85" spans="1:6" ht="12.75" hidden="1" customHeight="1" x14ac:dyDescent="0.25">
      <c r="A85" s="17"/>
      <c r="B85" s="18"/>
      <c r="C85" s="18"/>
      <c r="D85" s="21" t="s">
        <v>144</v>
      </c>
      <c r="E85" s="22"/>
      <c r="F85" s="22"/>
    </row>
    <row r="86" spans="1:6" ht="12.75" hidden="1" customHeight="1" x14ac:dyDescent="0.25">
      <c r="A86" s="17"/>
      <c r="B86" s="18"/>
      <c r="C86" s="18"/>
      <c r="D86" s="19" t="s">
        <v>298</v>
      </c>
      <c r="E86" s="20"/>
      <c r="F86" s="20"/>
    </row>
    <row r="87" spans="1:6" ht="12.75" hidden="1" customHeight="1" x14ac:dyDescent="0.25">
      <c r="A87" s="17"/>
      <c r="B87" s="18"/>
      <c r="C87" s="18"/>
      <c r="D87" s="21" t="s">
        <v>298</v>
      </c>
      <c r="E87" s="22"/>
      <c r="F87" s="22"/>
    </row>
    <row r="88" spans="1:6" ht="12.75" hidden="1" customHeight="1" x14ac:dyDescent="0.25">
      <c r="A88" s="17"/>
      <c r="B88" s="18"/>
      <c r="C88" s="18"/>
      <c r="D88" s="19" t="s">
        <v>145</v>
      </c>
      <c r="E88" s="20"/>
      <c r="F88" s="20"/>
    </row>
    <row r="89" spans="1:6" ht="12.75" hidden="1" customHeight="1" x14ac:dyDescent="0.25">
      <c r="A89" s="17"/>
      <c r="B89" s="18"/>
      <c r="C89" s="18"/>
      <c r="D89" s="21" t="s">
        <v>145</v>
      </c>
      <c r="E89" s="22"/>
      <c r="F89" s="22"/>
    </row>
    <row r="90" spans="1:6" ht="12.75" hidden="1" customHeight="1" x14ac:dyDescent="0.25">
      <c r="A90" s="17"/>
      <c r="B90" s="18"/>
      <c r="C90" s="18"/>
      <c r="D90" s="19" t="s">
        <v>146</v>
      </c>
      <c r="E90" s="20"/>
      <c r="F90" s="20"/>
    </row>
    <row r="91" spans="1:6" ht="12.75" hidden="1" customHeight="1" x14ac:dyDescent="0.25">
      <c r="A91" s="17"/>
      <c r="B91" s="18"/>
      <c r="C91" s="18"/>
      <c r="D91" s="21" t="s">
        <v>146</v>
      </c>
      <c r="E91" s="22"/>
      <c r="F91" s="22"/>
    </row>
    <row r="92" spans="1:6" ht="12.75" hidden="1" customHeight="1" x14ac:dyDescent="0.25">
      <c r="A92" s="17"/>
      <c r="B92" s="18"/>
      <c r="C92" s="18"/>
      <c r="D92" s="19" t="s">
        <v>264</v>
      </c>
      <c r="E92" s="20"/>
      <c r="F92" s="20"/>
    </row>
    <row r="93" spans="1:6" ht="12.75" hidden="1" customHeight="1" x14ac:dyDescent="0.25">
      <c r="A93" s="17"/>
      <c r="B93" s="18"/>
      <c r="C93" s="18"/>
      <c r="D93" s="30" t="s">
        <v>305</v>
      </c>
      <c r="E93" s="26"/>
      <c r="F93" s="26"/>
    </row>
    <row r="94" spans="1:6" ht="12.75" hidden="1" customHeight="1" x14ac:dyDescent="0.25">
      <c r="A94" s="17"/>
      <c r="B94" s="18"/>
      <c r="C94" s="18"/>
      <c r="D94" s="30" t="s">
        <v>73</v>
      </c>
      <c r="E94" s="26"/>
      <c r="F94" s="26"/>
    </row>
    <row r="95" spans="1:6" ht="12.75" hidden="1" customHeight="1" x14ac:dyDescent="0.25">
      <c r="A95" s="17"/>
      <c r="B95" s="18"/>
      <c r="C95" s="18"/>
      <c r="D95" s="30" t="s">
        <v>73</v>
      </c>
      <c r="E95" s="26"/>
      <c r="F95" s="26"/>
    </row>
    <row r="96" spans="1:6" ht="12.75" hidden="1" customHeight="1" x14ac:dyDescent="0.25">
      <c r="A96" s="17"/>
      <c r="B96" s="18"/>
      <c r="C96" s="18"/>
      <c r="D96" s="31" t="s">
        <v>74</v>
      </c>
      <c r="E96" s="32"/>
      <c r="F96" s="32"/>
    </row>
    <row r="97" spans="1:7" ht="12.75" hidden="1" customHeight="1" x14ac:dyDescent="0.25">
      <c r="A97" s="17"/>
      <c r="B97" s="18"/>
      <c r="C97" s="18"/>
      <c r="D97" s="31" t="s">
        <v>74</v>
      </c>
      <c r="E97" s="32"/>
      <c r="F97" s="32"/>
    </row>
    <row r="98" spans="1:7" s="35" customFormat="1" ht="18" customHeight="1" x14ac:dyDescent="0.2">
      <c r="A98" s="24" t="s">
        <v>306</v>
      </c>
      <c r="B98" s="24"/>
      <c r="C98" s="24"/>
      <c r="D98" s="33" t="s">
        <v>307</v>
      </c>
      <c r="E98" s="34"/>
      <c r="F98" s="34"/>
    </row>
    <row r="99" spans="1:7" s="35" customFormat="1" ht="18" customHeight="1" x14ac:dyDescent="0.2">
      <c r="A99" s="24"/>
      <c r="B99" s="24"/>
      <c r="C99" s="24"/>
      <c r="D99" s="33" t="s">
        <v>308</v>
      </c>
      <c r="E99" s="41">
        <f>SUBTOTAL(9,E100:E132)</f>
        <v>2488035.25</v>
      </c>
      <c r="F99" s="34">
        <f>SUBTOTAL(9,F100:F132)</f>
        <v>0</v>
      </c>
    </row>
    <row r="100" spans="1:7" s="35" customFormat="1" ht="18" customHeight="1" x14ac:dyDescent="0.2">
      <c r="A100" s="24"/>
      <c r="B100" s="24">
        <v>1</v>
      </c>
      <c r="C100" s="24"/>
      <c r="D100" s="33" t="s">
        <v>127</v>
      </c>
      <c r="E100" s="41">
        <f>SUBTOTAL(9,E101:E109)</f>
        <v>2411035.25</v>
      </c>
      <c r="F100" s="34">
        <f>SUBTOTAL(9,F101:F109)</f>
        <v>0</v>
      </c>
    </row>
    <row r="101" spans="1:7" s="39" customFormat="1" ht="12.75" customHeight="1" x14ac:dyDescent="0.2">
      <c r="A101" s="36"/>
      <c r="B101" s="36"/>
      <c r="C101" s="36"/>
      <c r="D101" s="37" t="s">
        <v>290</v>
      </c>
      <c r="E101" s="38">
        <f>93075+1033434+197726.25</f>
        <v>1324235.25</v>
      </c>
      <c r="F101" s="38"/>
    </row>
    <row r="102" spans="1:7" s="39" customFormat="1" ht="12.75" customHeight="1" x14ac:dyDescent="0.2">
      <c r="A102" s="36"/>
      <c r="B102" s="36"/>
      <c r="C102" s="36"/>
      <c r="D102" s="37" t="s">
        <v>265</v>
      </c>
      <c r="E102" s="38">
        <v>1085000</v>
      </c>
      <c r="F102" s="38"/>
    </row>
    <row r="103" spans="1:7" s="39" customFormat="1" ht="12.75" customHeight="1" x14ac:dyDescent="0.2">
      <c r="A103" s="36"/>
      <c r="B103" s="36"/>
      <c r="C103" s="36"/>
      <c r="D103" s="37" t="s">
        <v>276</v>
      </c>
      <c r="E103" s="38">
        <v>0</v>
      </c>
      <c r="F103" s="38"/>
    </row>
    <row r="104" spans="1:7" s="39" customFormat="1" ht="12.75" customHeight="1" x14ac:dyDescent="0.2">
      <c r="A104" s="36"/>
      <c r="B104" s="36"/>
      <c r="C104" s="36"/>
      <c r="D104" s="37" t="s">
        <v>277</v>
      </c>
      <c r="E104" s="38">
        <v>0</v>
      </c>
      <c r="F104" s="38"/>
    </row>
    <row r="105" spans="1:7" s="39" customFormat="1" ht="12.75" customHeight="1" x14ac:dyDescent="0.2">
      <c r="A105" s="36"/>
      <c r="B105" s="36"/>
      <c r="C105" s="36"/>
      <c r="D105" s="37" t="s">
        <v>418</v>
      </c>
      <c r="E105" s="38">
        <v>0</v>
      </c>
      <c r="F105" s="38"/>
    </row>
    <row r="106" spans="1:7" s="39" customFormat="1" ht="12.75" customHeight="1" x14ac:dyDescent="0.2">
      <c r="A106" s="36"/>
      <c r="B106" s="36"/>
      <c r="C106" s="36"/>
      <c r="D106" s="37" t="s">
        <v>419</v>
      </c>
      <c r="E106" s="38">
        <v>0</v>
      </c>
      <c r="F106" s="38"/>
    </row>
    <row r="107" spans="1:7" s="39" customFormat="1" ht="12.75" customHeight="1" x14ac:dyDescent="0.2">
      <c r="A107" s="36"/>
      <c r="B107" s="36"/>
      <c r="C107" s="36"/>
      <c r="D107" s="37" t="s">
        <v>170</v>
      </c>
      <c r="E107" s="38">
        <v>1800</v>
      </c>
      <c r="F107" s="38"/>
      <c r="G107" s="59"/>
    </row>
    <row r="108" spans="1:7" s="39" customFormat="1" ht="12.75" customHeight="1" x14ac:dyDescent="0.2">
      <c r="A108" s="36"/>
      <c r="B108" s="36"/>
      <c r="C108" s="36"/>
      <c r="D108" s="37" t="s">
        <v>103</v>
      </c>
      <c r="E108" s="38">
        <v>0</v>
      </c>
      <c r="F108" s="38"/>
    </row>
    <row r="109" spans="1:7" s="39" customFormat="1" ht="12.75" customHeight="1" x14ac:dyDescent="0.2">
      <c r="A109" s="36"/>
      <c r="B109" s="36"/>
      <c r="C109" s="36"/>
      <c r="D109" s="37" t="s">
        <v>104</v>
      </c>
      <c r="E109" s="38">
        <v>0</v>
      </c>
      <c r="F109" s="38"/>
    </row>
    <row r="110" spans="1:7" s="35" customFormat="1" ht="18" customHeight="1" x14ac:dyDescent="0.2">
      <c r="A110" s="24"/>
      <c r="B110" s="24">
        <v>2</v>
      </c>
      <c r="C110" s="24"/>
      <c r="D110" s="33" t="s">
        <v>266</v>
      </c>
      <c r="E110" s="41">
        <f>SUBTOTAL(9,E111:E111)</f>
        <v>0</v>
      </c>
      <c r="F110" s="41">
        <f>SUBTOTAL(9,F111:F111)</f>
        <v>0</v>
      </c>
    </row>
    <row r="111" spans="1:7" s="39" customFormat="1" ht="12.75" customHeight="1" x14ac:dyDescent="0.2">
      <c r="A111" s="36"/>
      <c r="B111" s="36"/>
      <c r="C111" s="36"/>
      <c r="D111" s="37" t="s">
        <v>266</v>
      </c>
      <c r="E111" s="38">
        <v>0</v>
      </c>
      <c r="F111" s="38"/>
    </row>
    <row r="112" spans="1:7" s="35" customFormat="1" ht="18" customHeight="1" x14ac:dyDescent="0.2">
      <c r="A112" s="24"/>
      <c r="B112" s="24">
        <v>3</v>
      </c>
      <c r="C112" s="24"/>
      <c r="D112" s="33" t="s">
        <v>50</v>
      </c>
      <c r="E112" s="41">
        <f>SUBTOTAL(9,E113:E113)</f>
        <v>0</v>
      </c>
      <c r="F112" s="34">
        <f>SUBTOTAL(9,F113:F113)</f>
        <v>0</v>
      </c>
    </row>
    <row r="113" spans="1:6" s="39" customFormat="1" ht="12.75" customHeight="1" x14ac:dyDescent="0.2">
      <c r="A113" s="36"/>
      <c r="B113" s="36"/>
      <c r="C113" s="36"/>
      <c r="D113" s="37" t="s">
        <v>415</v>
      </c>
      <c r="E113" s="38">
        <v>0</v>
      </c>
      <c r="F113" s="38"/>
    </row>
    <row r="114" spans="1:6" s="39" customFormat="1" ht="12.75" customHeight="1" x14ac:dyDescent="0.2">
      <c r="A114" s="36"/>
      <c r="B114" s="36"/>
      <c r="C114" s="36"/>
      <c r="D114" s="37" t="s">
        <v>416</v>
      </c>
      <c r="E114" s="38">
        <v>0</v>
      </c>
      <c r="F114" s="38"/>
    </row>
    <row r="115" spans="1:6" s="39" customFormat="1" ht="12.75" customHeight="1" x14ac:dyDescent="0.2">
      <c r="A115" s="36"/>
      <c r="B115" s="36"/>
      <c r="C115" s="36"/>
      <c r="D115" s="37" t="s">
        <v>417</v>
      </c>
      <c r="E115" s="38">
        <v>0</v>
      </c>
      <c r="F115" s="38"/>
    </row>
    <row r="116" spans="1:6" s="35" customFormat="1" ht="18" customHeight="1" x14ac:dyDescent="0.2">
      <c r="A116" s="24"/>
      <c r="B116" s="24">
        <v>4</v>
      </c>
      <c r="C116" s="24"/>
      <c r="D116" s="33" t="s">
        <v>299</v>
      </c>
      <c r="E116" s="41">
        <f>SUBTOTAL(9,E117:E120)</f>
        <v>3000</v>
      </c>
      <c r="F116" s="34">
        <f>SUBTOTAL(9,F117:F120)</f>
        <v>0</v>
      </c>
    </row>
    <row r="117" spans="1:6" s="39" customFormat="1" ht="12.75" customHeight="1" x14ac:dyDescent="0.2">
      <c r="A117" s="36"/>
      <c r="B117" s="36"/>
      <c r="C117" s="36"/>
      <c r="D117" s="37" t="s">
        <v>278</v>
      </c>
      <c r="E117" s="38">
        <v>0</v>
      </c>
      <c r="F117" s="38"/>
    </row>
    <row r="118" spans="1:6" s="39" customFormat="1" ht="12.75" customHeight="1" x14ac:dyDescent="0.2">
      <c r="A118" s="36"/>
      <c r="B118" s="36"/>
      <c r="C118" s="36"/>
      <c r="D118" s="37" t="s">
        <v>76</v>
      </c>
      <c r="E118" s="38">
        <v>0</v>
      </c>
      <c r="F118" s="38"/>
    </row>
    <row r="119" spans="1:6" s="39" customFormat="1" ht="12.75" customHeight="1" x14ac:dyDescent="0.2">
      <c r="A119" s="36"/>
      <c r="B119" s="36"/>
      <c r="C119" s="36"/>
      <c r="D119" s="37" t="s">
        <v>176</v>
      </c>
      <c r="E119" s="38">
        <v>0</v>
      </c>
      <c r="F119" s="38"/>
    </row>
    <row r="120" spans="1:6" s="39" customFormat="1" ht="12.75" customHeight="1" x14ac:dyDescent="0.2">
      <c r="A120" s="36"/>
      <c r="B120" s="36"/>
      <c r="C120" s="36"/>
      <c r="D120" s="37" t="s">
        <v>177</v>
      </c>
      <c r="E120" s="38">
        <v>3000</v>
      </c>
      <c r="F120" s="38"/>
    </row>
    <row r="121" spans="1:6" s="35" customFormat="1" ht="18" customHeight="1" x14ac:dyDescent="0.2">
      <c r="A121" s="24"/>
      <c r="B121" s="24">
        <v>5</v>
      </c>
      <c r="C121" s="24"/>
      <c r="D121" s="33" t="s">
        <v>49</v>
      </c>
      <c r="E121" s="41">
        <f>SUBTOTAL(9,E122:E132)</f>
        <v>74000</v>
      </c>
      <c r="F121" s="34">
        <f>SUBTOTAL(9,F122:F132)</f>
        <v>0</v>
      </c>
    </row>
    <row r="122" spans="1:6" s="39" customFormat="1" ht="12.75" customHeight="1" x14ac:dyDescent="0.2">
      <c r="A122" s="36"/>
      <c r="B122" s="36"/>
      <c r="C122" s="36"/>
      <c r="D122" s="37" t="s">
        <v>174</v>
      </c>
      <c r="E122" s="38"/>
      <c r="F122" s="38"/>
    </row>
    <row r="123" spans="1:6" s="39" customFormat="1" ht="12.75" customHeight="1" x14ac:dyDescent="0.2">
      <c r="A123" s="36"/>
      <c r="B123" s="36"/>
      <c r="C123" s="36"/>
      <c r="D123" s="37" t="s">
        <v>242</v>
      </c>
      <c r="E123" s="38"/>
      <c r="F123" s="38"/>
    </row>
    <row r="124" spans="1:6" s="39" customFormat="1" ht="12.75" customHeight="1" x14ac:dyDescent="0.2">
      <c r="A124" s="36"/>
      <c r="B124" s="36"/>
      <c r="C124" s="36"/>
      <c r="D124" s="37" t="s">
        <v>171</v>
      </c>
      <c r="E124" s="38"/>
      <c r="F124" s="38"/>
    </row>
    <row r="125" spans="1:6" s="39" customFormat="1" ht="12.75" customHeight="1" x14ac:dyDescent="0.2">
      <c r="A125" s="36"/>
      <c r="B125" s="36"/>
      <c r="C125" s="36"/>
      <c r="D125" s="37" t="s">
        <v>49</v>
      </c>
      <c r="E125" s="38">
        <v>15000</v>
      </c>
      <c r="F125" s="38"/>
    </row>
    <row r="126" spans="1:6" s="39" customFormat="1" ht="12.75" customHeight="1" x14ac:dyDescent="0.2">
      <c r="A126" s="36"/>
      <c r="B126" s="36"/>
      <c r="C126" s="36"/>
      <c r="D126" s="37" t="s">
        <v>47</v>
      </c>
      <c r="E126" s="38"/>
      <c r="F126" s="38"/>
    </row>
    <row r="127" spans="1:6" s="39" customFormat="1" ht="12.75" customHeight="1" x14ac:dyDescent="0.2">
      <c r="A127" s="36"/>
      <c r="B127" s="36"/>
      <c r="C127" s="36"/>
      <c r="D127" s="37" t="s">
        <v>175</v>
      </c>
      <c r="E127" s="38">
        <v>15000</v>
      </c>
      <c r="F127" s="38"/>
    </row>
    <row r="128" spans="1:6" s="39" customFormat="1" ht="12.75" customHeight="1" x14ac:dyDescent="0.2">
      <c r="A128" s="36"/>
      <c r="B128" s="36"/>
      <c r="C128" s="36"/>
      <c r="D128" s="37" t="s">
        <v>267</v>
      </c>
      <c r="E128" s="38">
        <v>44000</v>
      </c>
      <c r="F128" s="38"/>
    </row>
    <row r="129" spans="1:6" s="39" customFormat="1" ht="12.75" customHeight="1" x14ac:dyDescent="0.2">
      <c r="A129" s="36"/>
      <c r="B129" s="36"/>
      <c r="C129" s="36"/>
      <c r="D129" s="37" t="s">
        <v>48</v>
      </c>
      <c r="E129" s="38"/>
      <c r="F129" s="38"/>
    </row>
    <row r="130" spans="1:6" s="39" customFormat="1" ht="12.75" customHeight="1" x14ac:dyDescent="0.2">
      <c r="A130" s="36"/>
      <c r="B130" s="36"/>
      <c r="C130" s="36"/>
      <c r="D130" s="37" t="s">
        <v>75</v>
      </c>
      <c r="E130" s="38"/>
      <c r="F130" s="38"/>
    </row>
    <row r="131" spans="1:6" s="39" customFormat="1" ht="12.75" customHeight="1" x14ac:dyDescent="0.2">
      <c r="A131" s="36"/>
      <c r="B131" s="36"/>
      <c r="C131" s="36"/>
      <c r="D131" s="37" t="s">
        <v>172</v>
      </c>
      <c r="E131" s="38"/>
      <c r="F131" s="38"/>
    </row>
    <row r="132" spans="1:6" s="39" customFormat="1" ht="12.75" customHeight="1" x14ac:dyDescent="0.2">
      <c r="A132" s="36"/>
      <c r="B132" s="36"/>
      <c r="C132" s="36"/>
      <c r="D132" s="37" t="s">
        <v>173</v>
      </c>
      <c r="E132" s="38"/>
      <c r="F132" s="38"/>
    </row>
    <row r="133" spans="1:6" s="35" customFormat="1" ht="18" customHeight="1" x14ac:dyDescent="0.2">
      <c r="A133" s="24"/>
      <c r="B133" s="24"/>
      <c r="C133" s="24"/>
      <c r="D133" s="33" t="s">
        <v>309</v>
      </c>
      <c r="E133" s="34">
        <f>SUBTOTAL(9,E134:E136)</f>
        <v>0</v>
      </c>
      <c r="F133" s="34">
        <f>SUBTOTAL(9,F134:F136)</f>
        <v>0</v>
      </c>
    </row>
    <row r="134" spans="1:6" s="35" customFormat="1" ht="18" customHeight="1" x14ac:dyDescent="0.2">
      <c r="A134" s="24"/>
      <c r="B134" s="24">
        <v>5</v>
      </c>
      <c r="C134" s="24"/>
      <c r="D134" s="33" t="s">
        <v>279</v>
      </c>
      <c r="E134" s="34">
        <f>SUBTOTAL(9,E135:E136)</f>
        <v>0</v>
      </c>
      <c r="F134" s="34">
        <f>SUBTOTAL(9,F135:F136)</f>
        <v>0</v>
      </c>
    </row>
    <row r="135" spans="1:6" s="39" customFormat="1" ht="12.75" customHeight="1" x14ac:dyDescent="0.2">
      <c r="A135" s="36"/>
      <c r="B135" s="36"/>
      <c r="C135" s="36"/>
      <c r="D135" s="37" t="s">
        <v>181</v>
      </c>
      <c r="E135" s="38"/>
      <c r="F135" s="38"/>
    </row>
    <row r="136" spans="1:6" s="39" customFormat="1" ht="12.75" customHeight="1" x14ac:dyDescent="0.2">
      <c r="A136" s="36"/>
      <c r="B136" s="36"/>
      <c r="C136" s="36"/>
      <c r="D136" s="37" t="s">
        <v>180</v>
      </c>
      <c r="E136" s="38"/>
      <c r="F136" s="38"/>
    </row>
    <row r="137" spans="1:6" s="42" customFormat="1" ht="18" customHeight="1" x14ac:dyDescent="0.2">
      <c r="A137" s="24"/>
      <c r="B137" s="40"/>
      <c r="C137" s="40"/>
      <c r="D137" s="33" t="s">
        <v>310</v>
      </c>
      <c r="E137" s="41">
        <f>SUBTOTAL(9,E99:E136)</f>
        <v>2488035.25</v>
      </c>
      <c r="F137" s="41">
        <f>SUBTOTAL(9,F99:F136)</f>
        <v>0</v>
      </c>
    </row>
    <row r="138" spans="1:6" s="35" customFormat="1" ht="18" customHeight="1" x14ac:dyDescent="0.2">
      <c r="A138" s="24" t="s">
        <v>311</v>
      </c>
      <c r="B138" s="24"/>
      <c r="C138" s="24"/>
      <c r="D138" s="33" t="s">
        <v>312</v>
      </c>
      <c r="E138" s="34"/>
      <c r="F138" s="34"/>
    </row>
    <row r="139" spans="1:6" s="35" customFormat="1" ht="18" customHeight="1" x14ac:dyDescent="0.2">
      <c r="A139" s="24"/>
      <c r="B139" s="24"/>
      <c r="C139" s="24"/>
      <c r="D139" s="33" t="s">
        <v>313</v>
      </c>
      <c r="E139" s="41">
        <f>SUBTOTAL(9,E140:E298)</f>
        <v>2488035.25</v>
      </c>
      <c r="F139" s="34">
        <f>SUBTOTAL(9,F140:F298)</f>
        <v>0</v>
      </c>
    </row>
    <row r="140" spans="1:6" s="35" customFormat="1" ht="18" customHeight="1" x14ac:dyDescent="0.2">
      <c r="A140" s="24"/>
      <c r="B140" s="24">
        <v>6</v>
      </c>
      <c r="C140" s="24"/>
      <c r="D140" s="33" t="s">
        <v>51</v>
      </c>
      <c r="E140" s="41">
        <f>SUBTOTAL(9,E141:E153)</f>
        <v>168000</v>
      </c>
      <c r="F140" s="34">
        <f>SUBTOTAL(9,F141:F153)</f>
        <v>0</v>
      </c>
    </row>
    <row r="141" spans="1:6" s="39" customFormat="1" ht="12.75" customHeight="1" x14ac:dyDescent="0.2">
      <c r="A141" s="36"/>
      <c r="B141" s="36"/>
      <c r="C141" s="36"/>
      <c r="D141" s="37" t="s">
        <v>77</v>
      </c>
      <c r="E141" s="38">
        <v>90000</v>
      </c>
      <c r="F141" s="38"/>
    </row>
    <row r="142" spans="1:6" s="39" customFormat="1" ht="12.75" customHeight="1" x14ac:dyDescent="0.2">
      <c r="A142" s="36"/>
      <c r="B142" s="36"/>
      <c r="C142" s="36"/>
      <c r="D142" s="37" t="s">
        <v>78</v>
      </c>
      <c r="E142" s="38">
        <v>1000</v>
      </c>
      <c r="F142" s="38"/>
    </row>
    <row r="143" spans="1:6" s="39" customFormat="1" ht="12.75" customHeight="1" x14ac:dyDescent="0.2">
      <c r="A143" s="36"/>
      <c r="B143" s="36"/>
      <c r="C143" s="36"/>
      <c r="D143" s="37" t="s">
        <v>79</v>
      </c>
      <c r="E143" s="38"/>
      <c r="F143" s="38"/>
    </row>
    <row r="144" spans="1:6" s="39" customFormat="1" ht="12.75" customHeight="1" x14ac:dyDescent="0.2">
      <c r="A144" s="36"/>
      <c r="B144" s="36"/>
      <c r="C144" s="36"/>
      <c r="D144" s="37" t="s">
        <v>52</v>
      </c>
      <c r="E144" s="38">
        <v>6000</v>
      </c>
      <c r="F144" s="38"/>
    </row>
    <row r="145" spans="1:6" s="39" customFormat="1" ht="12.75" customHeight="1" x14ac:dyDescent="0.2">
      <c r="A145" s="36"/>
      <c r="B145" s="36"/>
      <c r="C145" s="36"/>
      <c r="D145" s="37" t="s">
        <v>187</v>
      </c>
      <c r="E145" s="38">
        <v>55000</v>
      </c>
      <c r="F145" s="38"/>
    </row>
    <row r="146" spans="1:6" s="39" customFormat="1" ht="12.75" customHeight="1" x14ac:dyDescent="0.2">
      <c r="A146" s="36"/>
      <c r="B146" s="36"/>
      <c r="C146" s="36"/>
      <c r="D146" s="37" t="s">
        <v>188</v>
      </c>
      <c r="E146" s="38">
        <v>10000</v>
      </c>
      <c r="F146" s="38"/>
    </row>
    <row r="147" spans="1:6" s="39" customFormat="1" ht="12.75" customHeight="1" x14ac:dyDescent="0.2">
      <c r="A147" s="36"/>
      <c r="B147" s="36"/>
      <c r="C147" s="36"/>
      <c r="D147" s="37" t="s">
        <v>427</v>
      </c>
      <c r="E147" s="38">
        <v>1000</v>
      </c>
      <c r="F147" s="38"/>
    </row>
    <row r="148" spans="1:6" s="39" customFormat="1" ht="12.75" customHeight="1" x14ac:dyDescent="0.2">
      <c r="A148" s="36"/>
      <c r="B148" s="36"/>
      <c r="C148" s="36"/>
      <c r="D148" s="37" t="s">
        <v>428</v>
      </c>
      <c r="E148" s="38">
        <v>1000</v>
      </c>
      <c r="F148" s="38"/>
    </row>
    <row r="149" spans="1:6" s="39" customFormat="1" ht="12.75" customHeight="1" x14ac:dyDescent="0.2">
      <c r="A149" s="36"/>
      <c r="B149" s="36"/>
      <c r="C149" s="36"/>
      <c r="D149" s="37" t="s">
        <v>189</v>
      </c>
      <c r="E149" s="38">
        <v>1000</v>
      </c>
      <c r="F149" s="38"/>
    </row>
    <row r="150" spans="1:6" s="39" customFormat="1" ht="12.75" customHeight="1" x14ac:dyDescent="0.2">
      <c r="A150" s="36"/>
      <c r="B150" s="36"/>
      <c r="C150" s="36"/>
      <c r="D150" s="37" t="s">
        <v>53</v>
      </c>
      <c r="E150" s="38">
        <v>3000</v>
      </c>
      <c r="F150" s="38"/>
    </row>
    <row r="151" spans="1:6" s="39" customFormat="1" ht="12.75" customHeight="1" x14ac:dyDescent="0.2">
      <c r="A151" s="36"/>
      <c r="B151" s="36"/>
      <c r="C151" s="36"/>
      <c r="D151" s="37" t="s">
        <v>54</v>
      </c>
      <c r="E151" s="38"/>
      <c r="F151" s="38"/>
    </row>
    <row r="152" spans="1:6" s="39" customFormat="1" ht="12.75" customHeight="1" x14ac:dyDescent="0.2">
      <c r="A152" s="36"/>
      <c r="B152" s="36"/>
      <c r="C152" s="36"/>
      <c r="D152" s="37" t="s">
        <v>55</v>
      </c>
      <c r="E152" s="38"/>
      <c r="F152" s="38"/>
    </row>
    <row r="153" spans="1:6" s="39" customFormat="1" ht="12.75" customHeight="1" x14ac:dyDescent="0.2">
      <c r="A153" s="36"/>
      <c r="B153" s="36"/>
      <c r="C153" s="36"/>
      <c r="D153" s="37" t="s">
        <v>56</v>
      </c>
      <c r="E153" s="38"/>
      <c r="F153" s="38"/>
    </row>
    <row r="154" spans="1:6" s="35" customFormat="1" ht="18" customHeight="1" x14ac:dyDescent="0.2">
      <c r="A154" s="24"/>
      <c r="B154" s="24">
        <v>7</v>
      </c>
      <c r="C154" s="24"/>
      <c r="D154" s="33" t="s">
        <v>57</v>
      </c>
      <c r="E154" s="41">
        <f>SUBTOTAL(9,E155:E207)</f>
        <v>845959.7</v>
      </c>
      <c r="F154" s="34">
        <f>SUBTOTAL(9,F155:F206)</f>
        <v>0</v>
      </c>
    </row>
    <row r="155" spans="1:6" s="39" customFormat="1" ht="12.75" customHeight="1" x14ac:dyDescent="0.2">
      <c r="A155" s="36"/>
      <c r="B155" s="36"/>
      <c r="C155" s="36"/>
      <c r="D155" s="37" t="s">
        <v>190</v>
      </c>
      <c r="E155" s="38">
        <v>300000</v>
      </c>
      <c r="F155" s="38"/>
    </row>
    <row r="156" spans="1:6" s="39" customFormat="1" ht="12.75" customHeight="1" x14ac:dyDescent="0.2">
      <c r="A156" s="36"/>
      <c r="B156" s="36"/>
      <c r="C156" s="36"/>
      <c r="D156" s="37" t="s">
        <v>235</v>
      </c>
      <c r="E156" s="38">
        <v>1500</v>
      </c>
      <c r="F156" s="38"/>
    </row>
    <row r="157" spans="1:6" s="39" customFormat="1" ht="12.75" customHeight="1" x14ac:dyDescent="0.2">
      <c r="A157" s="36"/>
      <c r="B157" s="36"/>
      <c r="C157" s="36"/>
      <c r="D157" s="37" t="s">
        <v>191</v>
      </c>
      <c r="E157" s="38"/>
      <c r="F157" s="38"/>
    </row>
    <row r="158" spans="1:6" s="39" customFormat="1" ht="12.75" customHeight="1" x14ac:dyDescent="0.2">
      <c r="A158" s="36"/>
      <c r="B158" s="36"/>
      <c r="C158" s="36"/>
      <c r="D158" s="37" t="s">
        <v>236</v>
      </c>
      <c r="E158" s="38">
        <v>500</v>
      </c>
      <c r="F158" s="38"/>
    </row>
    <row r="159" spans="1:6" s="39" customFormat="1" ht="12.75" customHeight="1" x14ac:dyDescent="0.2">
      <c r="A159" s="36"/>
      <c r="B159" s="36"/>
      <c r="C159" s="36"/>
      <c r="D159" s="37" t="s">
        <v>192</v>
      </c>
      <c r="E159" s="38"/>
      <c r="F159" s="38"/>
    </row>
    <row r="160" spans="1:6" s="39" customFormat="1" ht="12.75" customHeight="1" x14ac:dyDescent="0.2">
      <c r="A160" s="36"/>
      <c r="B160" s="36"/>
      <c r="C160" s="36"/>
      <c r="D160" s="37" t="s">
        <v>193</v>
      </c>
      <c r="E160" s="38">
        <v>35000</v>
      </c>
      <c r="F160" s="38"/>
    </row>
    <row r="161" spans="1:6" s="39" customFormat="1" ht="12.75" customHeight="1" x14ac:dyDescent="0.2">
      <c r="A161" s="36"/>
      <c r="B161" s="36"/>
      <c r="C161" s="36"/>
      <c r="D161" s="37" t="s">
        <v>194</v>
      </c>
      <c r="E161" s="38">
        <v>3500</v>
      </c>
      <c r="F161" s="38"/>
    </row>
    <row r="162" spans="1:6" s="39" customFormat="1" ht="12.75" customHeight="1" x14ac:dyDescent="0.2">
      <c r="A162" s="36"/>
      <c r="B162" s="36"/>
      <c r="C162" s="36"/>
      <c r="D162" s="37" t="s">
        <v>195</v>
      </c>
      <c r="E162" s="38"/>
      <c r="F162" s="38"/>
    </row>
    <row r="163" spans="1:6" s="39" customFormat="1" ht="12.75" customHeight="1" x14ac:dyDescent="0.2">
      <c r="A163" s="36"/>
      <c r="B163" s="36"/>
      <c r="C163" s="36"/>
      <c r="D163" s="37" t="s">
        <v>196</v>
      </c>
      <c r="E163" s="38"/>
      <c r="F163" s="38"/>
    </row>
    <row r="164" spans="1:6" s="39" customFormat="1" ht="12.75" customHeight="1" x14ac:dyDescent="0.2">
      <c r="A164" s="36"/>
      <c r="B164" s="36"/>
      <c r="C164" s="36"/>
      <c r="D164" s="37" t="s">
        <v>197</v>
      </c>
      <c r="E164" s="38"/>
      <c r="F164" s="38"/>
    </row>
    <row r="165" spans="1:6" s="39" customFormat="1" ht="12.75" customHeight="1" x14ac:dyDescent="0.2">
      <c r="A165" s="36"/>
      <c r="B165" s="36"/>
      <c r="C165" s="36"/>
      <c r="D165" s="37" t="s">
        <v>199</v>
      </c>
      <c r="E165" s="38">
        <v>250000</v>
      </c>
      <c r="F165" s="38"/>
    </row>
    <row r="166" spans="1:6" s="39" customFormat="1" ht="12.75" customHeight="1" x14ac:dyDescent="0.2">
      <c r="A166" s="36"/>
      <c r="B166" s="36"/>
      <c r="C166" s="36"/>
      <c r="D166" s="37" t="s">
        <v>200</v>
      </c>
      <c r="E166" s="38"/>
      <c r="F166" s="38"/>
    </row>
    <row r="167" spans="1:6" s="39" customFormat="1" ht="12.75" customHeight="1" x14ac:dyDescent="0.2">
      <c r="A167" s="36"/>
      <c r="B167" s="36"/>
      <c r="C167" s="36"/>
      <c r="D167" s="37" t="s">
        <v>198</v>
      </c>
      <c r="E167" s="38"/>
      <c r="F167" s="38"/>
    </row>
    <row r="168" spans="1:6" s="39" customFormat="1" ht="12.75" customHeight="1" x14ac:dyDescent="0.2">
      <c r="A168" s="36"/>
      <c r="B168" s="36"/>
      <c r="C168" s="36"/>
      <c r="D168" s="37" t="s">
        <v>208</v>
      </c>
      <c r="E168" s="38">
        <v>100</v>
      </c>
      <c r="F168" s="38"/>
    </row>
    <row r="169" spans="1:6" s="39" customFormat="1" ht="12.75" customHeight="1" x14ac:dyDescent="0.2">
      <c r="A169" s="36"/>
      <c r="B169" s="36"/>
      <c r="C169" s="36"/>
      <c r="D169" s="37" t="s">
        <v>239</v>
      </c>
      <c r="E169" s="38"/>
      <c r="F169" s="38"/>
    </row>
    <row r="170" spans="1:6" s="39" customFormat="1" ht="12.75" customHeight="1" x14ac:dyDescent="0.2">
      <c r="A170" s="36"/>
      <c r="B170" s="36"/>
      <c r="C170" s="36"/>
      <c r="D170" s="37" t="s">
        <v>163</v>
      </c>
      <c r="E170" s="38">
        <v>5800</v>
      </c>
      <c r="F170" s="38"/>
    </row>
    <row r="171" spans="1:6" s="39" customFormat="1" ht="12.75" customHeight="1" x14ac:dyDescent="0.2">
      <c r="A171" s="36"/>
      <c r="B171" s="36"/>
      <c r="C171" s="36"/>
      <c r="D171" s="37" t="s">
        <v>237</v>
      </c>
      <c r="E171" s="38">
        <v>6000</v>
      </c>
      <c r="F171" s="38"/>
    </row>
    <row r="172" spans="1:6" s="39" customFormat="1" ht="12.75" customHeight="1" x14ac:dyDescent="0.2">
      <c r="A172" s="36"/>
      <c r="B172" s="36"/>
      <c r="C172" s="36"/>
      <c r="D172" s="37" t="s">
        <v>83</v>
      </c>
      <c r="E172" s="38"/>
      <c r="F172" s="38"/>
    </row>
    <row r="173" spans="1:6" s="39" customFormat="1" ht="12.75" customHeight="1" x14ac:dyDescent="0.2">
      <c r="A173" s="36"/>
      <c r="B173" s="36"/>
      <c r="C173" s="36"/>
      <c r="D173" s="37" t="s">
        <v>209</v>
      </c>
      <c r="E173" s="38">
        <v>9490</v>
      </c>
      <c r="F173" s="38"/>
    </row>
    <row r="174" spans="1:6" s="39" customFormat="1" ht="12.75" customHeight="1" x14ac:dyDescent="0.2">
      <c r="A174" s="36"/>
      <c r="B174" s="36"/>
      <c r="C174" s="36"/>
      <c r="D174" s="37" t="s">
        <v>205</v>
      </c>
      <c r="E174" s="38"/>
      <c r="F174" s="38"/>
    </row>
    <row r="175" spans="1:6" s="39" customFormat="1" ht="12.75" customHeight="1" x14ac:dyDescent="0.2">
      <c r="A175" s="36"/>
      <c r="B175" s="36"/>
      <c r="C175" s="36"/>
      <c r="D175" s="37" t="s">
        <v>206</v>
      </c>
      <c r="E175" s="38">
        <v>4000</v>
      </c>
      <c r="F175" s="38"/>
    </row>
    <row r="176" spans="1:6" s="39" customFormat="1" ht="12.75" customHeight="1" x14ac:dyDescent="0.2">
      <c r="A176" s="36"/>
      <c r="B176" s="36"/>
      <c r="C176" s="36"/>
      <c r="D176" s="37" t="s">
        <v>207</v>
      </c>
      <c r="E176" s="38">
        <v>1000</v>
      </c>
      <c r="F176" s="38"/>
    </row>
    <row r="177" spans="1:6" s="39" customFormat="1" ht="12.75" customHeight="1" x14ac:dyDescent="0.2">
      <c r="A177" s="36"/>
      <c r="B177" s="36"/>
      <c r="C177" s="36"/>
      <c r="D177" s="37" t="s">
        <v>210</v>
      </c>
      <c r="E177" s="38">
        <v>1000</v>
      </c>
      <c r="F177" s="38"/>
    </row>
    <row r="178" spans="1:6" s="39" customFormat="1" ht="12.75" customHeight="1" x14ac:dyDescent="0.2">
      <c r="A178" s="36"/>
      <c r="B178" s="36"/>
      <c r="C178" s="36"/>
      <c r="D178" s="37" t="s">
        <v>238</v>
      </c>
      <c r="E178" s="38">
        <v>1000</v>
      </c>
      <c r="F178" s="38"/>
    </row>
    <row r="179" spans="1:6" s="39" customFormat="1" ht="12.75" customHeight="1" x14ac:dyDescent="0.2">
      <c r="A179" s="36"/>
      <c r="B179" s="36"/>
      <c r="C179" s="36"/>
      <c r="D179" s="37" t="s">
        <v>152</v>
      </c>
      <c r="E179" s="38">
        <v>40000</v>
      </c>
      <c r="F179" s="38"/>
    </row>
    <row r="180" spans="1:6" s="39" customFormat="1" ht="12.75" customHeight="1" x14ac:dyDescent="0.2">
      <c r="A180" s="36"/>
      <c r="B180" s="36"/>
      <c r="C180" s="36"/>
      <c r="D180" s="37" t="s">
        <v>58</v>
      </c>
      <c r="E180" s="38">
        <v>7000</v>
      </c>
      <c r="F180" s="38"/>
    </row>
    <row r="181" spans="1:6" s="39" customFormat="1" ht="12.75" customHeight="1" x14ac:dyDescent="0.2">
      <c r="A181" s="36"/>
      <c r="B181" s="36"/>
      <c r="C181" s="36"/>
      <c r="D181" s="37" t="s">
        <v>153</v>
      </c>
      <c r="E181" s="38">
        <v>35000</v>
      </c>
      <c r="F181" s="38"/>
    </row>
    <row r="182" spans="1:6" s="39" customFormat="1" ht="12.75" customHeight="1" x14ac:dyDescent="0.2">
      <c r="A182" s="36"/>
      <c r="B182" s="36"/>
      <c r="C182" s="36"/>
      <c r="D182" s="37" t="s">
        <v>154</v>
      </c>
      <c r="E182" s="38">
        <v>15000</v>
      </c>
      <c r="F182" s="38"/>
    </row>
    <row r="183" spans="1:6" s="39" customFormat="1" ht="12.75" customHeight="1" x14ac:dyDescent="0.2">
      <c r="A183" s="36"/>
      <c r="B183" s="36"/>
      <c r="C183" s="36"/>
      <c r="D183" s="37" t="s">
        <v>59</v>
      </c>
      <c r="E183" s="38">
        <v>1500</v>
      </c>
      <c r="F183" s="38"/>
    </row>
    <row r="184" spans="1:6" s="39" customFormat="1" ht="12.75" customHeight="1" x14ac:dyDescent="0.2">
      <c r="A184" s="36"/>
      <c r="B184" s="36"/>
      <c r="C184" s="36"/>
      <c r="D184" s="37" t="s">
        <v>102</v>
      </c>
      <c r="E184" s="38"/>
      <c r="F184" s="38"/>
    </row>
    <row r="185" spans="1:6" s="39" customFormat="1" ht="12.75" customHeight="1" x14ac:dyDescent="0.2">
      <c r="A185" s="36"/>
      <c r="B185" s="36"/>
      <c r="C185" s="36"/>
      <c r="D185" s="37" t="s">
        <v>80</v>
      </c>
      <c r="E185" s="38">
        <v>20000</v>
      </c>
      <c r="F185" s="38"/>
    </row>
    <row r="186" spans="1:6" s="39" customFormat="1" ht="12.75" customHeight="1" x14ac:dyDescent="0.2">
      <c r="A186" s="36"/>
      <c r="B186" s="36"/>
      <c r="C186" s="36"/>
      <c r="D186" s="37" t="s">
        <v>429</v>
      </c>
      <c r="E186" s="38">
        <v>27699.7</v>
      </c>
      <c r="F186" s="38"/>
    </row>
    <row r="187" spans="1:6" s="39" customFormat="1" ht="12.75" customHeight="1" x14ac:dyDescent="0.2">
      <c r="A187" s="36"/>
      <c r="B187" s="36"/>
      <c r="C187" s="36"/>
      <c r="D187" s="37" t="s">
        <v>292</v>
      </c>
      <c r="E187" s="38">
        <v>2000</v>
      </c>
      <c r="F187" s="38"/>
    </row>
    <row r="188" spans="1:6" s="39" customFormat="1" ht="12.75" customHeight="1" x14ac:dyDescent="0.2">
      <c r="A188" s="36"/>
      <c r="B188" s="36"/>
      <c r="C188" s="36"/>
      <c r="D188" s="37" t="s">
        <v>291</v>
      </c>
      <c r="E188" s="38">
        <v>13000</v>
      </c>
      <c r="F188" s="38"/>
    </row>
    <row r="189" spans="1:6" s="39" customFormat="1" ht="12.75" customHeight="1" x14ac:dyDescent="0.2">
      <c r="A189" s="36"/>
      <c r="B189" s="36"/>
      <c r="C189" s="36"/>
      <c r="D189" s="37" t="s">
        <v>203</v>
      </c>
      <c r="E189" s="38">
        <v>7000</v>
      </c>
      <c r="F189" s="38"/>
    </row>
    <row r="190" spans="1:6" s="39" customFormat="1" ht="12.75" customHeight="1" x14ac:dyDescent="0.2">
      <c r="A190" s="36"/>
      <c r="B190" s="36"/>
      <c r="C190" s="36"/>
      <c r="D190" s="37" t="s">
        <v>240</v>
      </c>
      <c r="E190" s="38"/>
      <c r="F190" s="38"/>
    </row>
    <row r="191" spans="1:6" s="39" customFormat="1" ht="12.75" customHeight="1" x14ac:dyDescent="0.2">
      <c r="A191" s="36"/>
      <c r="B191" s="36"/>
      <c r="C191" s="36"/>
      <c r="D191" s="37" t="s">
        <v>82</v>
      </c>
      <c r="E191" s="38">
        <v>6000</v>
      </c>
      <c r="F191" s="38"/>
    </row>
    <row r="192" spans="1:6" s="39" customFormat="1" ht="12.75" customHeight="1" x14ac:dyDescent="0.2">
      <c r="A192" s="36"/>
      <c r="B192" s="36"/>
      <c r="C192" s="36"/>
      <c r="D192" s="37" t="s">
        <v>128</v>
      </c>
      <c r="E192" s="38">
        <v>8000</v>
      </c>
      <c r="F192" s="38"/>
    </row>
    <row r="193" spans="1:6" s="39" customFormat="1" ht="12.75" customHeight="1" x14ac:dyDescent="0.2">
      <c r="A193" s="36"/>
      <c r="B193" s="36"/>
      <c r="C193" s="36"/>
      <c r="D193" s="37" t="s">
        <v>81</v>
      </c>
      <c r="E193" s="38"/>
      <c r="F193" s="38"/>
    </row>
    <row r="194" spans="1:6" s="39" customFormat="1" ht="12.75" customHeight="1" x14ac:dyDescent="0.2">
      <c r="A194" s="36"/>
      <c r="B194" s="36"/>
      <c r="C194" s="36"/>
      <c r="D194" s="37" t="s">
        <v>86</v>
      </c>
      <c r="E194" s="38">
        <v>1600</v>
      </c>
      <c r="F194" s="38"/>
    </row>
    <row r="195" spans="1:6" s="39" customFormat="1" ht="12.75" customHeight="1" x14ac:dyDescent="0.2">
      <c r="A195" s="36"/>
      <c r="B195" s="36"/>
      <c r="C195" s="36"/>
      <c r="D195" s="37" t="s">
        <v>314</v>
      </c>
      <c r="E195" s="38">
        <v>70</v>
      </c>
      <c r="F195" s="38"/>
    </row>
    <row r="196" spans="1:6" s="39" customFormat="1" ht="12.75" customHeight="1" x14ac:dyDescent="0.2">
      <c r="A196" s="36"/>
      <c r="B196" s="36"/>
      <c r="C196" s="36"/>
      <c r="D196" s="37" t="s">
        <v>315</v>
      </c>
      <c r="E196" s="38">
        <v>1000</v>
      </c>
      <c r="F196" s="38"/>
    </row>
    <row r="197" spans="1:6" s="39" customFormat="1" ht="12.75" customHeight="1" x14ac:dyDescent="0.2">
      <c r="A197" s="36"/>
      <c r="B197" s="36"/>
      <c r="C197" s="36"/>
      <c r="D197" s="37" t="s">
        <v>204</v>
      </c>
      <c r="E197" s="38"/>
      <c r="F197" s="38"/>
    </row>
    <row r="198" spans="1:6" s="39" customFormat="1" ht="12.75" customHeight="1" x14ac:dyDescent="0.2">
      <c r="A198" s="36"/>
      <c r="B198" s="36"/>
      <c r="C198" s="36"/>
      <c r="D198" s="37" t="s">
        <v>120</v>
      </c>
      <c r="E198" s="38">
        <v>6000</v>
      </c>
      <c r="F198" s="38"/>
    </row>
    <row r="199" spans="1:6" s="39" customFormat="1" ht="12.75" customHeight="1" x14ac:dyDescent="0.2">
      <c r="A199" s="36"/>
      <c r="B199" s="36"/>
      <c r="C199" s="36"/>
      <c r="D199" s="37" t="s">
        <v>100</v>
      </c>
      <c r="E199" s="38">
        <v>4000</v>
      </c>
      <c r="F199" s="38"/>
    </row>
    <row r="200" spans="1:6" s="39" customFormat="1" ht="12.75" customHeight="1" x14ac:dyDescent="0.2">
      <c r="A200" s="36"/>
      <c r="B200" s="36"/>
      <c r="C200" s="36"/>
      <c r="D200" s="37" t="s">
        <v>201</v>
      </c>
      <c r="E200" s="38">
        <v>15000</v>
      </c>
      <c r="F200" s="38"/>
    </row>
    <row r="201" spans="1:6" s="39" customFormat="1" ht="12.75" customHeight="1" x14ac:dyDescent="0.2">
      <c r="A201" s="36"/>
      <c r="B201" s="36"/>
      <c r="C201" s="36"/>
      <c r="D201" s="37" t="s">
        <v>241</v>
      </c>
      <c r="E201" s="38"/>
      <c r="F201" s="38"/>
    </row>
    <row r="202" spans="1:6" s="39" customFormat="1" ht="12.75" customHeight="1" x14ac:dyDescent="0.2">
      <c r="A202" s="36"/>
      <c r="B202" s="36"/>
      <c r="C202" s="36"/>
      <c r="D202" s="37" t="s">
        <v>280</v>
      </c>
      <c r="E202" s="38"/>
      <c r="F202" s="38"/>
    </row>
    <row r="203" spans="1:6" s="39" customFormat="1" ht="12.75" customHeight="1" x14ac:dyDescent="0.2">
      <c r="A203" s="36"/>
      <c r="B203" s="36"/>
      <c r="C203" s="36"/>
      <c r="D203" s="37" t="s">
        <v>316</v>
      </c>
      <c r="E203" s="38">
        <v>2500</v>
      </c>
      <c r="F203" s="38"/>
    </row>
    <row r="204" spans="1:6" s="39" customFormat="1" ht="12.75" customHeight="1" x14ac:dyDescent="0.2">
      <c r="A204" s="36"/>
      <c r="B204" s="36"/>
      <c r="C204" s="36"/>
      <c r="D204" s="37" t="s">
        <v>293</v>
      </c>
      <c r="E204" s="38">
        <v>14000</v>
      </c>
      <c r="F204" s="38"/>
    </row>
    <row r="205" spans="1:6" s="39" customFormat="1" ht="12.75" customHeight="1" x14ac:dyDescent="0.2">
      <c r="A205" s="36"/>
      <c r="B205" s="36"/>
      <c r="C205" s="36"/>
      <c r="D205" s="37" t="s">
        <v>202</v>
      </c>
      <c r="E205" s="38"/>
      <c r="F205" s="38"/>
    </row>
    <row r="206" spans="1:6" s="39" customFormat="1" ht="12.75" customHeight="1" x14ac:dyDescent="0.2">
      <c r="A206" s="36"/>
      <c r="B206" s="36"/>
      <c r="C206" s="36"/>
      <c r="D206" s="37" t="s">
        <v>60</v>
      </c>
      <c r="E206" s="38">
        <v>700</v>
      </c>
      <c r="F206" s="38"/>
    </row>
    <row r="207" spans="1:6" s="39" customFormat="1" ht="12.75" customHeight="1" x14ac:dyDescent="0.2">
      <c r="A207" s="36"/>
      <c r="B207" s="36"/>
      <c r="C207" s="36"/>
      <c r="D207" s="67"/>
      <c r="E207" s="38"/>
      <c r="F207" s="38"/>
    </row>
    <row r="208" spans="1:6" s="35" customFormat="1" ht="18" customHeight="1" x14ac:dyDescent="0.2">
      <c r="A208" s="24"/>
      <c r="B208" s="24">
        <v>8</v>
      </c>
      <c r="C208" s="24"/>
      <c r="D208" s="33" t="s">
        <v>61</v>
      </c>
      <c r="E208" s="41">
        <f>SUBTOTAL(9,E209:E212)</f>
        <v>0</v>
      </c>
      <c r="F208" s="34"/>
    </row>
    <row r="209" spans="1:6" s="39" customFormat="1" ht="12.75" customHeight="1" x14ac:dyDescent="0.2">
      <c r="A209" s="36"/>
      <c r="B209" s="36"/>
      <c r="C209" s="36"/>
      <c r="D209" s="37" t="s">
        <v>211</v>
      </c>
      <c r="E209" s="38">
        <v>0</v>
      </c>
      <c r="F209" s="38"/>
    </row>
    <row r="210" spans="1:6" s="39" customFormat="1" ht="12.75" customHeight="1" x14ac:dyDescent="0.2">
      <c r="A210" s="36"/>
      <c r="B210" s="36"/>
      <c r="C210" s="36"/>
      <c r="D210" s="37" t="s">
        <v>84</v>
      </c>
      <c r="E210" s="38">
        <v>0</v>
      </c>
      <c r="F210" s="38"/>
    </row>
    <row r="211" spans="1:6" s="39" customFormat="1" ht="12.75" customHeight="1" x14ac:dyDescent="0.2">
      <c r="A211" s="36"/>
      <c r="B211" s="36"/>
      <c r="C211" s="36"/>
      <c r="D211" s="37" t="s">
        <v>85</v>
      </c>
      <c r="E211" s="38">
        <v>0</v>
      </c>
      <c r="F211" s="38"/>
    </row>
    <row r="212" spans="1:6" s="39" customFormat="1" ht="12.75" customHeight="1" x14ac:dyDescent="0.2">
      <c r="A212" s="36"/>
      <c r="B212" s="36"/>
      <c r="C212" s="36"/>
      <c r="D212" s="37" t="s">
        <v>317</v>
      </c>
      <c r="E212" s="38">
        <v>0</v>
      </c>
      <c r="F212" s="38"/>
    </row>
    <row r="213" spans="1:6" s="35" customFormat="1" ht="18" customHeight="1" x14ac:dyDescent="0.2">
      <c r="A213" s="24"/>
      <c r="B213" s="24">
        <v>9</v>
      </c>
      <c r="C213" s="24"/>
      <c r="D213" s="33" t="s">
        <v>318</v>
      </c>
      <c r="E213" s="41">
        <f>SUBTOTAL(9,E214:E227)</f>
        <v>1339000</v>
      </c>
      <c r="F213" s="34">
        <f>SUBTOTAL(9,F214:F227)</f>
        <v>0</v>
      </c>
    </row>
    <row r="214" spans="1:6" s="35" customFormat="1" ht="18" customHeight="1" x14ac:dyDescent="0.2">
      <c r="A214" s="24"/>
      <c r="B214" s="24"/>
      <c r="C214" s="24" t="s">
        <v>319</v>
      </c>
      <c r="D214" s="33" t="s">
        <v>62</v>
      </c>
      <c r="E214" s="41">
        <f>SUBTOTAL(9,E215:E217)</f>
        <v>968000</v>
      </c>
      <c r="F214" s="34">
        <f>SUBTOTAL(9,F215:F217)</f>
        <v>0</v>
      </c>
    </row>
    <row r="215" spans="1:6" s="39" customFormat="1" ht="12.75" customHeight="1" x14ac:dyDescent="0.2">
      <c r="A215" s="36"/>
      <c r="B215" s="36"/>
      <c r="C215" s="36"/>
      <c r="D215" s="37" t="s">
        <v>155</v>
      </c>
      <c r="E215" s="38">
        <v>936000</v>
      </c>
      <c r="F215" s="38"/>
    </row>
    <row r="216" spans="1:6" s="39" customFormat="1" ht="12.75" customHeight="1" x14ac:dyDescent="0.2">
      <c r="A216" s="36"/>
      <c r="B216" s="36"/>
      <c r="C216" s="36"/>
      <c r="D216" s="37" t="s">
        <v>281</v>
      </c>
      <c r="E216" s="38">
        <v>0</v>
      </c>
      <c r="F216" s="38"/>
    </row>
    <row r="217" spans="1:6" s="39" customFormat="1" ht="12.75" customHeight="1" x14ac:dyDescent="0.2">
      <c r="A217" s="36"/>
      <c r="B217" s="36"/>
      <c r="C217" s="36"/>
      <c r="D217" s="37" t="s">
        <v>282</v>
      </c>
      <c r="E217" s="38">
        <v>32000</v>
      </c>
      <c r="F217" s="38"/>
    </row>
    <row r="218" spans="1:6" s="35" customFormat="1" ht="18" customHeight="1" x14ac:dyDescent="0.2">
      <c r="A218" s="24"/>
      <c r="B218" s="24"/>
      <c r="C218" s="24" t="s">
        <v>320</v>
      </c>
      <c r="D218" s="33" t="s">
        <v>63</v>
      </c>
      <c r="E218" s="41">
        <f>SUBTOTAL(9,E219:E221)</f>
        <v>281000</v>
      </c>
      <c r="F218" s="34">
        <f>SUBTOTAL(9,F219:F221)</f>
        <v>0</v>
      </c>
    </row>
    <row r="219" spans="1:6" s="39" customFormat="1" ht="12.75" customHeight="1" x14ac:dyDescent="0.2">
      <c r="A219" s="36"/>
      <c r="B219" s="36"/>
      <c r="C219" s="36"/>
      <c r="D219" s="37" t="s">
        <v>321</v>
      </c>
      <c r="E219" s="38">
        <v>270000</v>
      </c>
      <c r="F219" s="38"/>
    </row>
    <row r="220" spans="1:6" s="39" customFormat="1" ht="12.75" customHeight="1" x14ac:dyDescent="0.2">
      <c r="A220" s="36"/>
      <c r="B220" s="36"/>
      <c r="C220" s="36"/>
      <c r="D220" s="37" t="s">
        <v>164</v>
      </c>
      <c r="E220" s="38">
        <v>10000</v>
      </c>
      <c r="F220" s="38"/>
    </row>
    <row r="221" spans="1:6" s="39" customFormat="1" ht="12.75" customHeight="1" x14ac:dyDescent="0.2">
      <c r="A221" s="36"/>
      <c r="B221" s="36"/>
      <c r="C221" s="36"/>
      <c r="D221" s="37" t="s">
        <v>156</v>
      </c>
      <c r="E221" s="38">
        <v>1000</v>
      </c>
      <c r="F221" s="38"/>
    </row>
    <row r="222" spans="1:6" s="35" customFormat="1" ht="18" customHeight="1" x14ac:dyDescent="0.2">
      <c r="A222" s="24"/>
      <c r="B222" s="24"/>
      <c r="C222" s="24" t="s">
        <v>322</v>
      </c>
      <c r="D222" s="33" t="s">
        <v>64</v>
      </c>
      <c r="E222" s="34">
        <f>SUBTOTAL(9,E223:E223)</f>
        <v>0</v>
      </c>
      <c r="F222" s="34">
        <f>SUBTOTAL(9,F223:F223)</f>
        <v>0</v>
      </c>
    </row>
    <row r="223" spans="1:6" s="39" customFormat="1" ht="12.75" customHeight="1" x14ac:dyDescent="0.2">
      <c r="A223" s="36"/>
      <c r="B223" s="36"/>
      <c r="C223" s="36"/>
      <c r="D223" s="37" t="s">
        <v>101</v>
      </c>
      <c r="E223" s="38">
        <v>0</v>
      </c>
      <c r="F223" s="38"/>
    </row>
    <row r="224" spans="1:6" s="35" customFormat="1" ht="18" customHeight="1" x14ac:dyDescent="0.2">
      <c r="A224" s="24"/>
      <c r="B224" s="24"/>
      <c r="C224" s="24" t="s">
        <v>323</v>
      </c>
      <c r="D224" s="33" t="s">
        <v>245</v>
      </c>
      <c r="E224" s="41">
        <f>SUBTOTAL(9,E225:E225)</f>
        <v>85000</v>
      </c>
      <c r="F224" s="34">
        <f>SUBTOTAL(9,F225:F225)</f>
        <v>0</v>
      </c>
    </row>
    <row r="225" spans="1:6" s="39" customFormat="1" ht="12.75" customHeight="1" x14ac:dyDescent="0.2">
      <c r="A225" s="36"/>
      <c r="B225" s="36"/>
      <c r="C225" s="36"/>
      <c r="D225" s="37" t="s">
        <v>245</v>
      </c>
      <c r="E225" s="38">
        <v>85000</v>
      </c>
      <c r="F225" s="38"/>
    </row>
    <row r="226" spans="1:6" s="35" customFormat="1" ht="18" customHeight="1" x14ac:dyDescent="0.2">
      <c r="A226" s="24"/>
      <c r="B226" s="24"/>
      <c r="C226" s="24" t="s">
        <v>324</v>
      </c>
      <c r="D226" s="33" t="s">
        <v>157</v>
      </c>
      <c r="E226" s="34">
        <f>SUBTOTAL(9,E227:E227)</f>
        <v>5000</v>
      </c>
      <c r="F226" s="34">
        <f>SUBTOTAL(9,F227:F227)</f>
        <v>0</v>
      </c>
    </row>
    <row r="227" spans="1:6" s="39" customFormat="1" ht="12.75" customHeight="1" x14ac:dyDescent="0.2">
      <c r="A227" s="36"/>
      <c r="B227" s="36"/>
      <c r="C227" s="36"/>
      <c r="D227" s="37" t="s">
        <v>157</v>
      </c>
      <c r="E227" s="38">
        <v>5000</v>
      </c>
      <c r="F227" s="38"/>
    </row>
    <row r="228" spans="1:6" s="35" customFormat="1" ht="18" customHeight="1" x14ac:dyDescent="0.2">
      <c r="A228" s="24"/>
      <c r="B228" s="24">
        <v>10</v>
      </c>
      <c r="C228" s="24"/>
      <c r="D228" s="33" t="s">
        <v>325</v>
      </c>
      <c r="E228" s="41">
        <f>SUBTOTAL(9,E229:E252)</f>
        <v>122170.55</v>
      </c>
      <c r="F228" s="34">
        <f>SUBTOTAL(9,F229:F252)</f>
        <v>0</v>
      </c>
    </row>
    <row r="229" spans="1:6" s="35" customFormat="1" ht="18" customHeight="1" x14ac:dyDescent="0.2">
      <c r="A229" s="24"/>
      <c r="B229" s="24"/>
      <c r="C229" s="24" t="s">
        <v>319</v>
      </c>
      <c r="D229" s="33" t="s">
        <v>65</v>
      </c>
      <c r="E229" s="41">
        <f>SUBTOTAL(9,E230:E233)</f>
        <v>396.86</v>
      </c>
      <c r="F229" s="34">
        <f>SUBTOTAL(9,F230:F233)</f>
        <v>0</v>
      </c>
    </row>
    <row r="230" spans="1:6" s="39" customFormat="1" ht="12.75" customHeight="1" x14ac:dyDescent="0.2">
      <c r="A230" s="36"/>
      <c r="B230" s="36"/>
      <c r="C230" s="36"/>
      <c r="D230" s="37" t="s">
        <v>247</v>
      </c>
      <c r="E230" s="38"/>
      <c r="F230" s="38"/>
    </row>
    <row r="231" spans="1:6" s="39" customFormat="1" ht="12.75" customHeight="1" x14ac:dyDescent="0.2">
      <c r="A231" s="36"/>
      <c r="B231" s="36"/>
      <c r="C231" s="36"/>
      <c r="D231" s="37" t="s">
        <v>214</v>
      </c>
      <c r="E231" s="38">
        <v>396.86</v>
      </c>
      <c r="F231" s="38"/>
    </row>
    <row r="232" spans="1:6" s="39" customFormat="1" ht="12.75" customHeight="1" x14ac:dyDescent="0.2">
      <c r="A232" s="36"/>
      <c r="B232" s="36"/>
      <c r="C232" s="36"/>
      <c r="D232" s="37" t="s">
        <v>121</v>
      </c>
      <c r="E232" s="38"/>
      <c r="F232" s="38"/>
    </row>
    <row r="233" spans="1:6" s="39" customFormat="1" ht="12.75" customHeight="1" x14ac:dyDescent="0.2">
      <c r="A233" s="36"/>
      <c r="B233" s="36"/>
      <c r="C233" s="36"/>
      <c r="D233" s="37" t="s">
        <v>246</v>
      </c>
      <c r="E233" s="38"/>
      <c r="F233" s="38"/>
    </row>
    <row r="234" spans="1:6" s="35" customFormat="1" ht="18" customHeight="1" x14ac:dyDescent="0.2">
      <c r="A234" s="24"/>
      <c r="B234" s="24"/>
      <c r="C234" s="24" t="s">
        <v>320</v>
      </c>
      <c r="D234" s="33" t="s">
        <v>0</v>
      </c>
      <c r="E234" s="41">
        <f>SUBTOTAL(9,E235:E247)</f>
        <v>121773.68999999999</v>
      </c>
      <c r="F234" s="34">
        <f>SUBTOTAL(9,F235:F247)</f>
        <v>0</v>
      </c>
    </row>
    <row r="235" spans="1:6" s="39" customFormat="1" ht="12.75" customHeight="1" x14ac:dyDescent="0.2">
      <c r="A235" s="36"/>
      <c r="B235" s="36"/>
      <c r="C235" s="36"/>
      <c r="D235" s="37" t="s">
        <v>122</v>
      </c>
      <c r="E235" s="38">
        <v>72531.06</v>
      </c>
      <c r="F235" s="38"/>
    </row>
    <row r="236" spans="1:6" s="39" customFormat="1" ht="12.75" customHeight="1" x14ac:dyDescent="0.2">
      <c r="A236" s="36"/>
      <c r="B236" s="36"/>
      <c r="C236" s="36"/>
      <c r="D236" s="37" t="s">
        <v>131</v>
      </c>
      <c r="E236" s="38">
        <v>10567.43</v>
      </c>
      <c r="F236" s="38"/>
    </row>
    <row r="237" spans="1:6" s="39" customFormat="1" ht="12.75" customHeight="1" x14ac:dyDescent="0.2">
      <c r="A237" s="36"/>
      <c r="B237" s="36"/>
      <c r="C237" s="36"/>
      <c r="D237" s="37" t="s">
        <v>132</v>
      </c>
      <c r="E237" s="38">
        <v>0</v>
      </c>
      <c r="F237" s="38"/>
    </row>
    <row r="238" spans="1:6" s="39" customFormat="1" ht="12.75" customHeight="1" x14ac:dyDescent="0.2">
      <c r="A238" s="36"/>
      <c r="B238" s="36"/>
      <c r="C238" s="36"/>
      <c r="D238" s="37" t="s">
        <v>133</v>
      </c>
      <c r="E238" s="38">
        <v>0</v>
      </c>
      <c r="F238" s="38"/>
    </row>
    <row r="239" spans="1:6" s="39" customFormat="1" ht="12.75" customHeight="1" x14ac:dyDescent="0.2">
      <c r="A239" s="36"/>
      <c r="B239" s="36"/>
      <c r="C239" s="36"/>
      <c r="D239" s="37" t="s">
        <v>115</v>
      </c>
      <c r="E239" s="38">
        <v>16322.84</v>
      </c>
      <c r="F239" s="38"/>
    </row>
    <row r="240" spans="1:6" s="39" customFormat="1" ht="12.75" customHeight="1" x14ac:dyDescent="0.2">
      <c r="A240" s="36"/>
      <c r="B240" s="36"/>
      <c r="C240" s="36"/>
      <c r="D240" s="37" t="s">
        <v>215</v>
      </c>
      <c r="E240" s="38">
        <v>3474.36</v>
      </c>
      <c r="F240" s="38"/>
    </row>
    <row r="241" spans="1:6" s="39" customFormat="1" ht="12.75" customHeight="1" x14ac:dyDescent="0.2">
      <c r="A241" s="36"/>
      <c r="B241" s="36"/>
      <c r="C241" s="36"/>
      <c r="D241" s="37" t="s">
        <v>116</v>
      </c>
      <c r="E241" s="38">
        <v>15214.29</v>
      </c>
      <c r="F241" s="38"/>
    </row>
    <row r="242" spans="1:6" s="39" customFormat="1" ht="12.75" customHeight="1" x14ac:dyDescent="0.2">
      <c r="A242" s="36"/>
      <c r="B242" s="36"/>
      <c r="C242" s="36"/>
      <c r="D242" s="37" t="s">
        <v>117</v>
      </c>
      <c r="E242" s="38"/>
      <c r="F242" s="38"/>
    </row>
    <row r="243" spans="1:6" s="39" customFormat="1" ht="12.75" customHeight="1" x14ac:dyDescent="0.2">
      <c r="A243" s="36"/>
      <c r="B243" s="36"/>
      <c r="C243" s="36"/>
      <c r="D243" s="37" t="s">
        <v>118</v>
      </c>
      <c r="E243" s="38">
        <v>3663.71</v>
      </c>
      <c r="F243" s="38"/>
    </row>
    <row r="244" spans="1:6" s="39" customFormat="1" ht="12.75" customHeight="1" x14ac:dyDescent="0.2">
      <c r="A244" s="36"/>
      <c r="B244" s="36"/>
      <c r="C244" s="36"/>
      <c r="D244" s="37" t="s">
        <v>119</v>
      </c>
      <c r="E244" s="38"/>
      <c r="F244" s="38"/>
    </row>
    <row r="245" spans="1:6" s="39" customFormat="1" ht="12.75" customHeight="1" x14ac:dyDescent="0.2">
      <c r="A245" s="36"/>
      <c r="B245" s="36"/>
      <c r="C245" s="36"/>
      <c r="D245" s="37" t="s">
        <v>248</v>
      </c>
      <c r="E245" s="38"/>
      <c r="F245" s="38"/>
    </row>
    <row r="246" spans="1:6" s="39" customFormat="1" ht="12.75" customHeight="1" x14ac:dyDescent="0.2">
      <c r="A246" s="36"/>
      <c r="B246" s="36"/>
      <c r="C246" s="36"/>
      <c r="D246" s="37" t="s">
        <v>216</v>
      </c>
      <c r="E246" s="38"/>
      <c r="F246" s="38"/>
    </row>
    <row r="247" spans="1:6" s="39" customFormat="1" ht="12.75" customHeight="1" x14ac:dyDescent="0.2">
      <c r="A247" s="36"/>
      <c r="B247" s="36"/>
      <c r="C247" s="36"/>
      <c r="D247" s="37" t="s">
        <v>217</v>
      </c>
      <c r="E247" s="38"/>
      <c r="F247" s="38">
        <v>0</v>
      </c>
    </row>
    <row r="248" spans="1:6" s="35" customFormat="1" ht="18" customHeight="1" x14ac:dyDescent="0.2">
      <c r="A248" s="24"/>
      <c r="B248" s="24"/>
      <c r="C248" s="24" t="s">
        <v>322</v>
      </c>
      <c r="D248" s="33" t="s">
        <v>300</v>
      </c>
      <c r="E248" s="34">
        <f>SUBTOTAL(9,E249:E249)</f>
        <v>0</v>
      </c>
      <c r="F248" s="34">
        <f>SUBTOTAL(9,F249:F249)</f>
        <v>0</v>
      </c>
    </row>
    <row r="249" spans="1:6" s="39" customFormat="1" ht="12.75" customHeight="1" x14ac:dyDescent="0.2">
      <c r="A249" s="36"/>
      <c r="B249" s="36"/>
      <c r="C249" s="36"/>
      <c r="D249" s="37" t="s">
        <v>300</v>
      </c>
      <c r="E249" s="38"/>
      <c r="F249" s="38"/>
    </row>
    <row r="250" spans="1:6" s="35" customFormat="1" ht="18" customHeight="1" x14ac:dyDescent="0.2">
      <c r="A250" s="24"/>
      <c r="B250" s="24"/>
      <c r="C250" s="24" t="s">
        <v>323</v>
      </c>
      <c r="D250" s="33" t="s">
        <v>159</v>
      </c>
      <c r="E250" s="41">
        <f>SUBTOTAL(9,E251:E252)</f>
        <v>0</v>
      </c>
      <c r="F250" s="34">
        <f>SUBTOTAL(9,F251:F252)</f>
        <v>0</v>
      </c>
    </row>
    <row r="251" spans="1:6" s="39" customFormat="1" ht="12.75" customHeight="1" x14ac:dyDescent="0.2">
      <c r="A251" s="36"/>
      <c r="B251" s="36"/>
      <c r="C251" s="36"/>
      <c r="D251" s="37" t="s">
        <v>1</v>
      </c>
      <c r="E251" s="38"/>
      <c r="F251" s="38"/>
    </row>
    <row r="252" spans="1:6" s="39" customFormat="1" ht="12.75" customHeight="1" x14ac:dyDescent="0.2">
      <c r="A252" s="36"/>
      <c r="B252" s="36"/>
      <c r="C252" s="36"/>
      <c r="D252" s="37" t="s">
        <v>2</v>
      </c>
      <c r="E252" s="38"/>
      <c r="F252" s="38"/>
    </row>
    <row r="253" spans="1:6" s="35" customFormat="1" ht="18" customHeight="1" x14ac:dyDescent="0.2">
      <c r="A253" s="24"/>
      <c r="B253" s="24">
        <v>11</v>
      </c>
      <c r="C253" s="24"/>
      <c r="D253" s="33" t="s">
        <v>326</v>
      </c>
      <c r="E253" s="41">
        <f>SUBTOTAL(9,E254:E271)</f>
        <v>0</v>
      </c>
      <c r="F253" s="34">
        <f>SUBTOTAL(9,F254:F269)</f>
        <v>0</v>
      </c>
    </row>
    <row r="254" spans="1:6" s="35" customFormat="1" ht="18" customHeight="1" x14ac:dyDescent="0.2">
      <c r="A254" s="24"/>
      <c r="B254" s="24"/>
      <c r="C254" s="24"/>
      <c r="D254" s="33" t="s">
        <v>160</v>
      </c>
      <c r="E254" s="41">
        <f>SUBTOTAL(9,E255:E262)</f>
        <v>10000</v>
      </c>
      <c r="F254" s="34">
        <f>SUBTOTAL(9,F255:F260)</f>
        <v>0</v>
      </c>
    </row>
    <row r="255" spans="1:6" s="39" customFormat="1" ht="12.75" customHeight="1" x14ac:dyDescent="0.2">
      <c r="A255" s="36"/>
      <c r="B255" s="36"/>
      <c r="C255" s="36"/>
      <c r="D255" s="37" t="s">
        <v>87</v>
      </c>
      <c r="E255" s="38">
        <v>5000</v>
      </c>
      <c r="F255" s="38"/>
    </row>
    <row r="256" spans="1:6" s="39" customFormat="1" ht="12.75" customHeight="1" x14ac:dyDescent="0.2">
      <c r="A256" s="36"/>
      <c r="B256" s="36"/>
      <c r="C256" s="36"/>
      <c r="D256" s="37" t="s">
        <v>112</v>
      </c>
      <c r="E256" s="38"/>
      <c r="F256" s="38"/>
    </row>
    <row r="257" spans="1:6" s="39" customFormat="1" ht="12.75" customHeight="1" x14ac:dyDescent="0.2">
      <c r="A257" s="36"/>
      <c r="B257" s="36"/>
      <c r="C257" s="36"/>
      <c r="D257" s="37" t="s">
        <v>113</v>
      </c>
      <c r="E257" s="38"/>
      <c r="F257" s="38"/>
    </row>
    <row r="258" spans="1:6" s="39" customFormat="1" ht="12.75" customHeight="1" x14ac:dyDescent="0.2">
      <c r="A258" s="36"/>
      <c r="B258" s="36"/>
      <c r="C258" s="36"/>
      <c r="D258" s="37" t="s">
        <v>114</v>
      </c>
      <c r="E258" s="38">
        <v>1000</v>
      </c>
      <c r="F258" s="38"/>
    </row>
    <row r="259" spans="1:6" s="39" customFormat="1" ht="12.75" customHeight="1" x14ac:dyDescent="0.2">
      <c r="A259" s="36"/>
      <c r="B259" s="36"/>
      <c r="C259" s="36"/>
      <c r="D259" s="37" t="s">
        <v>212</v>
      </c>
      <c r="E259" s="38">
        <v>2000</v>
      </c>
      <c r="F259" s="38"/>
    </row>
    <row r="260" spans="1:6" s="39" customFormat="1" ht="12.75" customHeight="1" x14ac:dyDescent="0.2">
      <c r="A260" s="36"/>
      <c r="B260" s="36"/>
      <c r="C260" s="36"/>
      <c r="D260" s="37" t="s">
        <v>213</v>
      </c>
      <c r="E260" s="38">
        <v>1000</v>
      </c>
      <c r="F260" s="38"/>
    </row>
    <row r="261" spans="1:6" s="39" customFormat="1" ht="12.75" customHeight="1" x14ac:dyDescent="0.2">
      <c r="A261" s="36"/>
      <c r="B261" s="36"/>
      <c r="C261" s="36"/>
      <c r="D261" s="67" t="s">
        <v>434</v>
      </c>
      <c r="E261" s="38">
        <v>500</v>
      </c>
      <c r="F261" s="38"/>
    </row>
    <row r="262" spans="1:6" s="39" customFormat="1" ht="12.75" customHeight="1" x14ac:dyDescent="0.2">
      <c r="A262" s="36"/>
      <c r="B262" s="36"/>
      <c r="C262" s="36"/>
      <c r="D262" s="67" t="s">
        <v>435</v>
      </c>
      <c r="E262" s="38">
        <v>500</v>
      </c>
      <c r="F262" s="38"/>
    </row>
    <row r="263" spans="1:6" s="35" customFormat="1" ht="18" customHeight="1" x14ac:dyDescent="0.2">
      <c r="A263" s="24"/>
      <c r="B263" s="24"/>
      <c r="C263" s="24"/>
      <c r="D263" s="33" t="s">
        <v>327</v>
      </c>
      <c r="E263" s="41">
        <f>SUBTOTAL(9,E264:E271)</f>
        <v>-10000</v>
      </c>
      <c r="F263" s="34">
        <f>SUBTOTAL(9,F264:F269)</f>
        <v>0</v>
      </c>
    </row>
    <row r="264" spans="1:6" s="39" customFormat="1" ht="12.75" customHeight="1" x14ac:dyDescent="0.2">
      <c r="A264" s="36"/>
      <c r="B264" s="36"/>
      <c r="C264" s="36"/>
      <c r="D264" s="37" t="s">
        <v>88</v>
      </c>
      <c r="E264" s="38">
        <v>-5000</v>
      </c>
      <c r="F264" s="38"/>
    </row>
    <row r="265" spans="1:6" s="39" customFormat="1" ht="12.75" customHeight="1" x14ac:dyDescent="0.2">
      <c r="A265" s="36"/>
      <c r="B265" s="36"/>
      <c r="C265" s="36"/>
      <c r="D265" s="37" t="s">
        <v>109</v>
      </c>
      <c r="E265" s="38"/>
      <c r="F265" s="38"/>
    </row>
    <row r="266" spans="1:6" s="39" customFormat="1" ht="12.75" customHeight="1" x14ac:dyDescent="0.2">
      <c r="A266" s="36"/>
      <c r="B266" s="36"/>
      <c r="C266" s="36"/>
      <c r="D266" s="37" t="s">
        <v>110</v>
      </c>
      <c r="E266" s="38"/>
      <c r="F266" s="38"/>
    </row>
    <row r="267" spans="1:6" s="39" customFormat="1" ht="12.75" customHeight="1" x14ac:dyDescent="0.2">
      <c r="A267" s="36"/>
      <c r="B267" s="36"/>
      <c r="C267" s="36"/>
      <c r="D267" s="37" t="s">
        <v>111</v>
      </c>
      <c r="E267" s="38">
        <v>-1000</v>
      </c>
      <c r="F267" s="38"/>
    </row>
    <row r="268" spans="1:6" s="39" customFormat="1" ht="12.75" customHeight="1" x14ac:dyDescent="0.2">
      <c r="A268" s="36"/>
      <c r="B268" s="36"/>
      <c r="C268" s="36"/>
      <c r="D268" s="37" t="s">
        <v>178</v>
      </c>
      <c r="E268" s="38">
        <v>-2000</v>
      </c>
      <c r="F268" s="38"/>
    </row>
    <row r="269" spans="1:6" s="39" customFormat="1" ht="12.75" customHeight="1" x14ac:dyDescent="0.2">
      <c r="A269" s="36"/>
      <c r="B269" s="36"/>
      <c r="C269" s="36"/>
      <c r="D269" s="37" t="s">
        <v>179</v>
      </c>
      <c r="E269" s="38">
        <v>-1000</v>
      </c>
      <c r="F269" s="38"/>
    </row>
    <row r="270" spans="1:6" s="69" customFormat="1" ht="12.75" customHeight="1" x14ac:dyDescent="0.2">
      <c r="A270" s="68"/>
      <c r="B270" s="68"/>
      <c r="C270" s="68"/>
      <c r="D270" s="67" t="s">
        <v>430</v>
      </c>
      <c r="E270" s="66">
        <v>-500</v>
      </c>
      <c r="F270" s="66"/>
    </row>
    <row r="271" spans="1:6" s="69" customFormat="1" ht="12.75" customHeight="1" x14ac:dyDescent="0.2">
      <c r="A271" s="68"/>
      <c r="B271" s="68"/>
      <c r="C271" s="68"/>
      <c r="D271" s="67" t="s">
        <v>431</v>
      </c>
      <c r="E271" s="66">
        <v>-500</v>
      </c>
      <c r="F271" s="66"/>
    </row>
    <row r="272" spans="1:6" s="35" customFormat="1" ht="18" customHeight="1" x14ac:dyDescent="0.2">
      <c r="A272" s="24"/>
      <c r="B272" s="24">
        <v>12</v>
      </c>
      <c r="C272" s="24"/>
      <c r="D272" s="33" t="s">
        <v>3</v>
      </c>
      <c r="E272" s="41">
        <f>SUBTOTAL(9,E273:E275)</f>
        <v>0</v>
      </c>
      <c r="F272" s="34">
        <f>SUBTOTAL(9,F273:F275)</f>
        <v>0</v>
      </c>
    </row>
    <row r="273" spans="1:6" s="39" customFormat="1" ht="12.75" customHeight="1" x14ac:dyDescent="0.2">
      <c r="A273" s="36"/>
      <c r="B273" s="36"/>
      <c r="C273" s="36"/>
      <c r="D273" s="37" t="s">
        <v>4</v>
      </c>
      <c r="E273" s="38">
        <v>0</v>
      </c>
      <c r="F273" s="38"/>
    </row>
    <row r="274" spans="1:6" s="39" customFormat="1" ht="12.75" customHeight="1" x14ac:dyDescent="0.2">
      <c r="A274" s="36"/>
      <c r="B274" s="36"/>
      <c r="C274" s="36"/>
      <c r="D274" s="37" t="s">
        <v>123</v>
      </c>
      <c r="E274" s="38">
        <v>0</v>
      </c>
      <c r="F274" s="38"/>
    </row>
    <row r="275" spans="1:6" s="39" customFormat="1" ht="12.75" customHeight="1" x14ac:dyDescent="0.2">
      <c r="A275" s="36"/>
      <c r="B275" s="36"/>
      <c r="C275" s="36"/>
      <c r="D275" s="37" t="s">
        <v>283</v>
      </c>
      <c r="E275" s="38">
        <v>0</v>
      </c>
      <c r="F275" s="38"/>
    </row>
    <row r="276" spans="1:6" s="35" customFormat="1" ht="18" customHeight="1" x14ac:dyDescent="0.2">
      <c r="A276" s="24"/>
      <c r="B276" s="24">
        <v>13</v>
      </c>
      <c r="C276" s="24"/>
      <c r="D276" s="33" t="s">
        <v>5</v>
      </c>
      <c r="E276" s="41">
        <f>SUBTOTAL(9,E277:E277)</f>
        <v>0</v>
      </c>
      <c r="F276" s="41">
        <f>SUBTOTAL(9,F277:F277)</f>
        <v>0</v>
      </c>
    </row>
    <row r="277" spans="1:6" s="39" customFormat="1" ht="12.75" customHeight="1" x14ac:dyDescent="0.2">
      <c r="A277" s="36"/>
      <c r="B277" s="36"/>
      <c r="C277" s="36"/>
      <c r="D277" s="37" t="s">
        <v>5</v>
      </c>
      <c r="E277" s="38">
        <v>0</v>
      </c>
      <c r="F277" s="38"/>
    </row>
    <row r="278" spans="1:6" s="35" customFormat="1" ht="18" customHeight="1" x14ac:dyDescent="0.2">
      <c r="A278" s="24"/>
      <c r="B278" s="24">
        <v>14</v>
      </c>
      <c r="C278" s="24"/>
      <c r="D278" s="33" t="s">
        <v>6</v>
      </c>
      <c r="E278" s="41">
        <f>SUBTOTAL(9,E279:E298)</f>
        <v>12905</v>
      </c>
      <c r="F278" s="34">
        <f>SUBTOTAL(9,F279:F298)</f>
        <v>0</v>
      </c>
    </row>
    <row r="279" spans="1:6" s="39" customFormat="1" ht="12.75" customHeight="1" x14ac:dyDescent="0.2">
      <c r="A279" s="36"/>
      <c r="B279" s="36"/>
      <c r="C279" s="36"/>
      <c r="D279" s="37" t="s">
        <v>7</v>
      </c>
      <c r="E279" s="38">
        <v>100</v>
      </c>
      <c r="F279" s="38"/>
    </row>
    <row r="280" spans="1:6" s="39" customFormat="1" ht="12.75" customHeight="1" x14ac:dyDescent="0.2">
      <c r="A280" s="36"/>
      <c r="B280" s="36"/>
      <c r="C280" s="36"/>
      <c r="D280" s="37" t="s">
        <v>89</v>
      </c>
      <c r="E280" s="38">
        <v>500</v>
      </c>
      <c r="F280" s="38"/>
    </row>
    <row r="281" spans="1:6" s="39" customFormat="1" ht="12.75" customHeight="1" x14ac:dyDescent="0.2">
      <c r="A281" s="36"/>
      <c r="B281" s="36"/>
      <c r="C281" s="36"/>
      <c r="D281" s="37" t="s">
        <v>8</v>
      </c>
      <c r="E281" s="38">
        <v>7000</v>
      </c>
      <c r="F281" s="38"/>
    </row>
    <row r="282" spans="1:6" s="39" customFormat="1" ht="12.75" customHeight="1" x14ac:dyDescent="0.2">
      <c r="A282" s="36"/>
      <c r="B282" s="36"/>
      <c r="C282" s="36"/>
      <c r="D282" s="37" t="s">
        <v>218</v>
      </c>
      <c r="E282" s="38"/>
      <c r="F282" s="38"/>
    </row>
    <row r="283" spans="1:6" s="39" customFormat="1" ht="12.75" customHeight="1" x14ac:dyDescent="0.2">
      <c r="A283" s="36"/>
      <c r="B283" s="36"/>
      <c r="C283" s="36"/>
      <c r="D283" s="37" t="s">
        <v>219</v>
      </c>
      <c r="E283" s="38">
        <v>200</v>
      </c>
      <c r="F283" s="38"/>
    </row>
    <row r="284" spans="1:6" s="39" customFormat="1" ht="12.75" customHeight="1" x14ac:dyDescent="0.2">
      <c r="A284" s="36"/>
      <c r="B284" s="36"/>
      <c r="C284" s="36"/>
      <c r="D284" s="37" t="s">
        <v>249</v>
      </c>
      <c r="E284" s="38">
        <v>600</v>
      </c>
      <c r="F284" s="38"/>
    </row>
    <row r="285" spans="1:6" s="39" customFormat="1" ht="12.75" customHeight="1" x14ac:dyDescent="0.2">
      <c r="A285" s="36"/>
      <c r="B285" s="36"/>
      <c r="C285" s="36"/>
      <c r="D285" s="37" t="s">
        <v>220</v>
      </c>
      <c r="E285" s="38"/>
      <c r="F285" s="38"/>
    </row>
    <row r="286" spans="1:6" s="39" customFormat="1" ht="12.75" customHeight="1" x14ac:dyDescent="0.2">
      <c r="A286" s="36"/>
      <c r="B286" s="36"/>
      <c r="C286" s="36"/>
      <c r="D286" s="37" t="s">
        <v>221</v>
      </c>
      <c r="E286" s="38"/>
      <c r="F286" s="38"/>
    </row>
    <row r="287" spans="1:6" s="39" customFormat="1" ht="12.75" customHeight="1" x14ac:dyDescent="0.2">
      <c r="A287" s="36"/>
      <c r="B287" s="36"/>
      <c r="C287" s="36"/>
      <c r="D287" s="37" t="s">
        <v>222</v>
      </c>
      <c r="E287" s="38"/>
      <c r="F287" s="38"/>
    </row>
    <row r="288" spans="1:6" s="39" customFormat="1" ht="12.75" customHeight="1" x14ac:dyDescent="0.2">
      <c r="A288" s="36"/>
      <c r="B288" s="36"/>
      <c r="C288" s="36"/>
      <c r="D288" s="37" t="s">
        <v>223</v>
      </c>
      <c r="E288" s="38">
        <v>5</v>
      </c>
      <c r="F288" s="38"/>
    </row>
    <row r="289" spans="1:6" s="39" customFormat="1" ht="12.75" customHeight="1" x14ac:dyDescent="0.2">
      <c r="A289" s="36"/>
      <c r="B289" s="36"/>
      <c r="C289" s="36"/>
      <c r="D289" s="37" t="s">
        <v>226</v>
      </c>
      <c r="E289" s="38">
        <v>1000</v>
      </c>
      <c r="F289" s="38"/>
    </row>
    <row r="290" spans="1:6" s="39" customFormat="1" ht="12.75" customHeight="1" x14ac:dyDescent="0.2">
      <c r="A290" s="36"/>
      <c r="B290" s="36"/>
      <c r="C290" s="36"/>
      <c r="D290" s="37" t="s">
        <v>165</v>
      </c>
      <c r="E290" s="38">
        <v>1000</v>
      </c>
      <c r="F290" s="38"/>
    </row>
    <row r="291" spans="1:6" s="39" customFormat="1" ht="12.75" customHeight="1" x14ac:dyDescent="0.2">
      <c r="A291" s="36"/>
      <c r="B291" s="36"/>
      <c r="C291" s="36"/>
      <c r="D291" s="37" t="s">
        <v>9</v>
      </c>
      <c r="E291" s="38">
        <v>2000</v>
      </c>
      <c r="F291" s="38"/>
    </row>
    <row r="292" spans="1:6" s="39" customFormat="1" ht="12.75" customHeight="1" x14ac:dyDescent="0.2">
      <c r="A292" s="36"/>
      <c r="B292" s="36"/>
      <c r="C292" s="36"/>
      <c r="D292" s="37" t="s">
        <v>23</v>
      </c>
      <c r="E292" s="38"/>
      <c r="F292" s="38"/>
    </row>
    <row r="293" spans="1:6" s="39" customFormat="1" ht="12.75" customHeight="1" x14ac:dyDescent="0.2">
      <c r="A293" s="36"/>
      <c r="B293" s="36"/>
      <c r="C293" s="36"/>
      <c r="D293" s="37" t="s">
        <v>90</v>
      </c>
      <c r="E293" s="38"/>
      <c r="F293" s="38"/>
    </row>
    <row r="294" spans="1:6" s="39" customFormat="1" ht="12.75" customHeight="1" x14ac:dyDescent="0.2">
      <c r="A294" s="36"/>
      <c r="B294" s="36"/>
      <c r="C294" s="36"/>
      <c r="D294" s="37" t="s">
        <v>10</v>
      </c>
      <c r="E294" s="38">
        <v>500</v>
      </c>
      <c r="F294" s="38"/>
    </row>
    <row r="295" spans="1:6" s="39" customFormat="1" ht="12.75" customHeight="1" x14ac:dyDescent="0.2">
      <c r="A295" s="36"/>
      <c r="B295" s="36"/>
      <c r="C295" s="36"/>
      <c r="D295" s="37" t="s">
        <v>227</v>
      </c>
      <c r="E295" s="38"/>
      <c r="F295" s="38"/>
    </row>
    <row r="296" spans="1:6" s="39" customFormat="1" ht="12.75" customHeight="1" x14ac:dyDescent="0.2">
      <c r="A296" s="36"/>
      <c r="B296" s="36"/>
      <c r="C296" s="36"/>
      <c r="D296" s="37" t="s">
        <v>224</v>
      </c>
      <c r="E296" s="38"/>
      <c r="F296" s="38"/>
    </row>
    <row r="297" spans="1:6" s="39" customFormat="1" ht="12.75" customHeight="1" x14ac:dyDescent="0.2">
      <c r="A297" s="36"/>
      <c r="B297" s="36"/>
      <c r="C297" s="36"/>
      <c r="D297" s="37" t="s">
        <v>225</v>
      </c>
      <c r="E297" s="38"/>
      <c r="F297" s="38"/>
    </row>
    <row r="298" spans="1:6" s="39" customFormat="1" ht="12.75" customHeight="1" x14ac:dyDescent="0.2">
      <c r="A298" s="36"/>
      <c r="B298" s="36"/>
      <c r="C298" s="36"/>
      <c r="D298" s="37" t="s">
        <v>268</v>
      </c>
      <c r="E298" s="38"/>
      <c r="F298" s="38"/>
    </row>
    <row r="299" spans="1:6" s="35" customFormat="1" ht="18" customHeight="1" x14ac:dyDescent="0.2">
      <c r="A299" s="24"/>
      <c r="B299" s="24"/>
      <c r="C299" s="24"/>
      <c r="D299" s="33" t="s">
        <v>328</v>
      </c>
      <c r="E299" s="34">
        <f>SUBTOTAL(9,E300:E305)</f>
        <v>0</v>
      </c>
      <c r="F299" s="34">
        <f>SUBTOTAL(9,F300:F305)</f>
        <v>0</v>
      </c>
    </row>
    <row r="300" spans="1:6" s="35" customFormat="1" ht="18" customHeight="1" x14ac:dyDescent="0.2">
      <c r="A300" s="24"/>
      <c r="B300" s="24">
        <v>6</v>
      </c>
      <c r="C300" s="24"/>
      <c r="D300" s="33" t="s">
        <v>51</v>
      </c>
      <c r="E300" s="34">
        <f>SUBTOTAL(9,E301:E301)</f>
        <v>0</v>
      </c>
      <c r="F300" s="34">
        <f>SUBTOTAL(9,F301:F301)</f>
        <v>0</v>
      </c>
    </row>
    <row r="301" spans="1:6" s="39" customFormat="1" ht="12.75" customHeight="1" x14ac:dyDescent="0.2">
      <c r="A301" s="36"/>
      <c r="B301" s="36"/>
      <c r="C301" s="36"/>
      <c r="D301" s="37" t="s">
        <v>269</v>
      </c>
      <c r="E301" s="38">
        <v>0</v>
      </c>
      <c r="F301" s="38"/>
    </row>
    <row r="302" spans="1:6" s="35" customFormat="1" ht="18" customHeight="1" x14ac:dyDescent="0.2">
      <c r="A302" s="24"/>
      <c r="B302" s="24">
        <v>7</v>
      </c>
      <c r="C302" s="24"/>
      <c r="D302" s="33" t="s">
        <v>57</v>
      </c>
      <c r="E302" s="34">
        <f>SUBTOTAL(9,E303:E303)</f>
        <v>0</v>
      </c>
      <c r="F302" s="34">
        <f>SUBTOTAL(9,F303:F303)</f>
        <v>0</v>
      </c>
    </row>
    <row r="303" spans="1:6" s="29" customFormat="1" ht="12.75" customHeight="1" x14ac:dyDescent="0.25">
      <c r="A303" s="43"/>
      <c r="B303" s="36"/>
      <c r="C303" s="36"/>
      <c r="D303" s="21" t="s">
        <v>284</v>
      </c>
      <c r="E303" s="44">
        <v>0</v>
      </c>
      <c r="F303" s="44"/>
    </row>
    <row r="304" spans="1:6" s="35" customFormat="1" ht="18" customHeight="1" x14ac:dyDescent="0.2">
      <c r="A304" s="24"/>
      <c r="B304" s="24">
        <v>14</v>
      </c>
      <c r="C304" s="24"/>
      <c r="D304" s="33" t="s">
        <v>6</v>
      </c>
      <c r="E304" s="34">
        <f>SUBTOTAL(9,E305:E305)</f>
        <v>0</v>
      </c>
      <c r="F304" s="34">
        <f>SUBTOTAL(9,F305:F305)</f>
        <v>0</v>
      </c>
    </row>
    <row r="305" spans="1:6" s="39" customFormat="1" ht="12.75" customHeight="1" x14ac:dyDescent="0.2">
      <c r="A305" s="36"/>
      <c r="B305" s="36"/>
      <c r="C305" s="36"/>
      <c r="D305" s="37" t="s">
        <v>285</v>
      </c>
      <c r="E305" s="38">
        <v>0</v>
      </c>
      <c r="F305" s="38"/>
    </row>
    <row r="306" spans="1:6" s="42" customFormat="1" ht="18" customHeight="1" x14ac:dyDescent="0.2">
      <c r="A306" s="24"/>
      <c r="B306" s="40"/>
      <c r="C306" s="40"/>
      <c r="D306" s="33" t="s">
        <v>329</v>
      </c>
      <c r="E306" s="41">
        <f>SUBTOTAL(9,E139:E305)</f>
        <v>2488035.25</v>
      </c>
      <c r="F306" s="41">
        <f>SUBTOTAL(9,F139:F305)</f>
        <v>0</v>
      </c>
    </row>
    <row r="307" spans="1:6" s="42" customFormat="1" ht="18" customHeight="1" x14ac:dyDescent="0.2">
      <c r="A307" s="24"/>
      <c r="B307" s="40"/>
      <c r="C307" s="40"/>
      <c r="D307" s="33" t="s">
        <v>295</v>
      </c>
      <c r="E307" s="41">
        <f>E137-E306</f>
        <v>0</v>
      </c>
      <c r="F307" s="41">
        <f>F137-F306</f>
        <v>0</v>
      </c>
    </row>
    <row r="308" spans="1:6" s="35" customFormat="1" ht="18" customHeight="1" x14ac:dyDescent="0.2">
      <c r="A308" s="24"/>
      <c r="B308" s="24">
        <v>15</v>
      </c>
      <c r="C308" s="24"/>
      <c r="D308" s="33" t="s">
        <v>11</v>
      </c>
      <c r="E308" s="34">
        <f>SUBTOTAL(9,E309:E310)</f>
        <v>0</v>
      </c>
      <c r="F308" s="34">
        <f>SUBTOTAL(9,F309:F310)</f>
        <v>0</v>
      </c>
    </row>
    <row r="309" spans="1:6" s="39" customFormat="1" ht="12.75" customHeight="1" x14ac:dyDescent="0.2">
      <c r="A309" s="36"/>
      <c r="B309" s="36"/>
      <c r="C309" s="36"/>
      <c r="D309" s="37" t="s">
        <v>250</v>
      </c>
      <c r="E309" s="38">
        <v>0</v>
      </c>
      <c r="F309" s="38"/>
    </row>
    <row r="310" spans="1:6" s="39" customFormat="1" ht="12.75" customHeight="1" x14ac:dyDescent="0.2">
      <c r="A310" s="36"/>
      <c r="B310" s="36"/>
      <c r="C310" s="36"/>
      <c r="D310" s="37" t="s">
        <v>286</v>
      </c>
      <c r="E310" s="38">
        <v>0</v>
      </c>
      <c r="F310" s="38"/>
    </row>
    <row r="311" spans="1:6" s="35" customFormat="1" ht="18" customHeight="1" x14ac:dyDescent="0.2">
      <c r="A311" s="24"/>
      <c r="B311" s="24">
        <v>16</v>
      </c>
      <c r="C311" s="24"/>
      <c r="D311" s="33" t="s">
        <v>330</v>
      </c>
      <c r="E311" s="41">
        <f>SUBTOTAL(9,E312:E326)</f>
        <v>2200</v>
      </c>
      <c r="F311" s="34">
        <f>SUBTOTAL(9,F312:F326)</f>
        <v>0</v>
      </c>
    </row>
    <row r="312" spans="1:6" s="35" customFormat="1" ht="18" customHeight="1" x14ac:dyDescent="0.2">
      <c r="A312" s="24"/>
      <c r="B312" s="24"/>
      <c r="C312" s="24"/>
      <c r="D312" s="33" t="s">
        <v>12</v>
      </c>
      <c r="E312" s="34">
        <f>SUBTOTAL(9,E313:E313)</f>
        <v>0</v>
      </c>
      <c r="F312" s="34">
        <f>SUBTOTAL(9,F313:F313)</f>
        <v>0</v>
      </c>
    </row>
    <row r="313" spans="1:6" s="39" customFormat="1" ht="12.75" customHeight="1" x14ac:dyDescent="0.2">
      <c r="A313" s="36"/>
      <c r="B313" s="36"/>
      <c r="C313" s="36"/>
      <c r="D313" s="37" t="s">
        <v>13</v>
      </c>
      <c r="E313" s="38">
        <v>0</v>
      </c>
      <c r="F313" s="38"/>
    </row>
    <row r="314" spans="1:6" s="35" customFormat="1" ht="18" customHeight="1" x14ac:dyDescent="0.2">
      <c r="A314" s="24"/>
      <c r="B314" s="24"/>
      <c r="C314" s="24"/>
      <c r="D314" s="33" t="s">
        <v>14</v>
      </c>
      <c r="E314" s="34">
        <f>SUBTOTAL(9,E315:E316)</f>
        <v>0</v>
      </c>
      <c r="F314" s="34">
        <f>SUBTOTAL(9,F315:F316)</f>
        <v>0</v>
      </c>
    </row>
    <row r="315" spans="1:6" s="39" customFormat="1" ht="12.75" customHeight="1" x14ac:dyDescent="0.2">
      <c r="A315" s="36"/>
      <c r="B315" s="36"/>
      <c r="C315" s="36"/>
      <c r="D315" s="37" t="s">
        <v>92</v>
      </c>
      <c r="E315" s="38">
        <v>0</v>
      </c>
      <c r="F315" s="38"/>
    </row>
    <row r="316" spans="1:6" s="39" customFormat="1" ht="12.75" customHeight="1" x14ac:dyDescent="0.2">
      <c r="A316" s="36"/>
      <c r="B316" s="36"/>
      <c r="C316" s="36"/>
      <c r="D316" s="37" t="s">
        <v>91</v>
      </c>
      <c r="E316" s="38">
        <v>0</v>
      </c>
      <c r="F316" s="38"/>
    </row>
    <row r="317" spans="1:6" s="35" customFormat="1" ht="18" customHeight="1" x14ac:dyDescent="0.2">
      <c r="A317" s="24"/>
      <c r="B317" s="24"/>
      <c r="C317" s="24"/>
      <c r="D317" s="33" t="s">
        <v>15</v>
      </c>
      <c r="E317" s="34">
        <f>SUBTOTAL(9,E318:E319)</f>
        <v>0</v>
      </c>
      <c r="F317" s="34">
        <f>SUBTOTAL(9,F318:F319)</f>
        <v>0</v>
      </c>
    </row>
    <row r="318" spans="1:6" s="39" customFormat="1" ht="12.75" customHeight="1" x14ac:dyDescent="0.2">
      <c r="A318" s="36"/>
      <c r="B318" s="36"/>
      <c r="C318" s="36"/>
      <c r="D318" s="37" t="s">
        <v>93</v>
      </c>
      <c r="E318" s="38">
        <v>0</v>
      </c>
      <c r="F318" s="38"/>
    </row>
    <row r="319" spans="1:6" s="39" customFormat="1" ht="12.75" customHeight="1" x14ac:dyDescent="0.2">
      <c r="A319" s="36"/>
      <c r="B319" s="36"/>
      <c r="C319" s="36"/>
      <c r="D319" s="37" t="s">
        <v>94</v>
      </c>
      <c r="E319" s="38">
        <v>0</v>
      </c>
      <c r="F319" s="38"/>
    </row>
    <row r="320" spans="1:6" s="35" customFormat="1" ht="18" customHeight="1" x14ac:dyDescent="0.2">
      <c r="A320" s="24"/>
      <c r="B320" s="24"/>
      <c r="C320" s="24"/>
      <c r="D320" s="33" t="s">
        <v>16</v>
      </c>
      <c r="E320" s="41">
        <f>SUBTOTAL(9,E321:E326)</f>
        <v>2200</v>
      </c>
      <c r="F320" s="34">
        <f>SUBTOTAL(9,F321:F326)</f>
        <v>0</v>
      </c>
    </row>
    <row r="321" spans="1:6" s="39" customFormat="1" ht="12.75" customHeight="1" x14ac:dyDescent="0.2">
      <c r="A321" s="36"/>
      <c r="B321" s="36"/>
      <c r="C321" s="36"/>
      <c r="D321" s="37" t="s">
        <v>287</v>
      </c>
      <c r="E321" s="38">
        <v>2200</v>
      </c>
      <c r="F321" s="38"/>
    </row>
    <row r="322" spans="1:6" s="39" customFormat="1" ht="12.75" customHeight="1" x14ac:dyDescent="0.2">
      <c r="A322" s="36"/>
      <c r="B322" s="36"/>
      <c r="C322" s="36"/>
      <c r="D322" s="37" t="s">
        <v>147</v>
      </c>
      <c r="E322" s="38"/>
      <c r="F322" s="38"/>
    </row>
    <row r="323" spans="1:6" s="39" customFormat="1" ht="12.75" customHeight="1" x14ac:dyDescent="0.2">
      <c r="A323" s="36"/>
      <c r="B323" s="36"/>
      <c r="C323" s="36"/>
      <c r="D323" s="37" t="s">
        <v>149</v>
      </c>
      <c r="E323" s="38"/>
      <c r="F323" s="38"/>
    </row>
    <row r="324" spans="1:6" s="39" customFormat="1" ht="12.75" customHeight="1" x14ac:dyDescent="0.2">
      <c r="A324" s="36"/>
      <c r="B324" s="36"/>
      <c r="C324" s="36"/>
      <c r="D324" s="37" t="s">
        <v>251</v>
      </c>
      <c r="E324" s="38"/>
      <c r="F324" s="38"/>
    </row>
    <row r="325" spans="1:6" s="39" customFormat="1" ht="12.75" customHeight="1" x14ac:dyDescent="0.2">
      <c r="A325" s="36"/>
      <c r="B325" s="36"/>
      <c r="C325" s="36"/>
      <c r="D325" s="37" t="s">
        <v>148</v>
      </c>
      <c r="E325" s="38"/>
      <c r="F325" s="38"/>
    </row>
    <row r="326" spans="1:6" s="39" customFormat="1" ht="12.75" customHeight="1" x14ac:dyDescent="0.2">
      <c r="A326" s="36"/>
      <c r="B326" s="36"/>
      <c r="C326" s="36"/>
      <c r="D326" s="37" t="s">
        <v>270</v>
      </c>
      <c r="E326" s="38"/>
      <c r="F326" s="38"/>
    </row>
    <row r="327" spans="1:6" s="35" customFormat="1" ht="18" customHeight="1" x14ac:dyDescent="0.2">
      <c r="A327" s="24"/>
      <c r="B327" s="24">
        <v>17</v>
      </c>
      <c r="C327" s="24"/>
      <c r="D327" s="33" t="s">
        <v>17</v>
      </c>
      <c r="E327" s="41">
        <f>SUBTOTAL(9,E328:E334)</f>
        <v>0</v>
      </c>
      <c r="F327" s="34">
        <f>SUBTOTAL(9,F328:F334)</f>
        <v>0</v>
      </c>
    </row>
    <row r="328" spans="1:6" s="39" customFormat="1" ht="12.75" customHeight="1" x14ac:dyDescent="0.2">
      <c r="A328" s="36"/>
      <c r="B328" s="36"/>
      <c r="C328" s="36"/>
      <c r="D328" s="37" t="s">
        <v>18</v>
      </c>
      <c r="E328" s="38"/>
      <c r="F328" s="38"/>
    </row>
    <row r="329" spans="1:6" s="39" customFormat="1" ht="12.75" customHeight="1" x14ac:dyDescent="0.2">
      <c r="A329" s="36"/>
      <c r="B329" s="36"/>
      <c r="C329" s="36"/>
      <c r="D329" s="37" t="s">
        <v>19</v>
      </c>
      <c r="E329" s="38"/>
      <c r="F329" s="38"/>
    </row>
    <row r="330" spans="1:6" s="39" customFormat="1" ht="12.75" customHeight="1" x14ac:dyDescent="0.2">
      <c r="A330" s="36"/>
      <c r="B330" s="36"/>
      <c r="C330" s="36"/>
      <c r="D330" s="37" t="s">
        <v>166</v>
      </c>
      <c r="E330" s="38"/>
      <c r="F330" s="38"/>
    </row>
    <row r="331" spans="1:6" s="39" customFormat="1" ht="12.75" customHeight="1" x14ac:dyDescent="0.2">
      <c r="A331" s="36"/>
      <c r="B331" s="36"/>
      <c r="C331" s="36"/>
      <c r="D331" s="37" t="s">
        <v>228</v>
      </c>
      <c r="E331" s="38"/>
      <c r="F331" s="38"/>
    </row>
    <row r="332" spans="1:6" s="39" customFormat="1" ht="12.75" customHeight="1" x14ac:dyDescent="0.2">
      <c r="A332" s="36"/>
      <c r="B332" s="36"/>
      <c r="C332" s="36"/>
      <c r="D332" s="37" t="s">
        <v>229</v>
      </c>
      <c r="E332" s="38"/>
      <c r="F332" s="38"/>
    </row>
    <row r="333" spans="1:6" s="39" customFormat="1" ht="12.75" customHeight="1" x14ac:dyDescent="0.2">
      <c r="A333" s="36"/>
      <c r="B333" s="36"/>
      <c r="C333" s="36"/>
      <c r="D333" s="37" t="s">
        <v>230</v>
      </c>
      <c r="E333" s="38"/>
      <c r="F333" s="38"/>
    </row>
    <row r="334" spans="1:6" s="39" customFormat="1" ht="12.75" customHeight="1" x14ac:dyDescent="0.2">
      <c r="A334" s="36"/>
      <c r="B334" s="36"/>
      <c r="C334" s="36"/>
      <c r="D334" s="37" t="s">
        <v>271</v>
      </c>
      <c r="E334" s="38"/>
      <c r="F334" s="38"/>
    </row>
    <row r="335" spans="1:6" s="42" customFormat="1" ht="18" customHeight="1" x14ac:dyDescent="0.2">
      <c r="A335" s="24" t="s">
        <v>331</v>
      </c>
      <c r="B335" s="40"/>
      <c r="C335" s="40"/>
      <c r="D335" s="33" t="s">
        <v>332</v>
      </c>
      <c r="E335" s="41">
        <f>E308+E311-E327</f>
        <v>2200</v>
      </c>
      <c r="F335" s="41">
        <f>F308+F311-F327</f>
        <v>0</v>
      </c>
    </row>
    <row r="336" spans="1:6" s="35" customFormat="1" ht="18" customHeight="1" x14ac:dyDescent="0.2">
      <c r="A336" s="24"/>
      <c r="B336" s="24">
        <v>18</v>
      </c>
      <c r="C336" s="24"/>
      <c r="D336" s="33" t="s">
        <v>186</v>
      </c>
      <c r="E336" s="34">
        <f>SUBTOTAL(9,E337:E339)</f>
        <v>0</v>
      </c>
      <c r="F336" s="34">
        <f>SUBTOTAL(9,F337:F339)</f>
        <v>0</v>
      </c>
    </row>
    <row r="337" spans="1:6" s="39" customFormat="1" ht="12.75" customHeight="1" x14ac:dyDescent="0.2">
      <c r="A337" s="36"/>
      <c r="B337" s="36"/>
      <c r="C337" s="36"/>
      <c r="D337" s="37" t="s">
        <v>185</v>
      </c>
      <c r="E337" s="38"/>
      <c r="F337" s="38"/>
    </row>
    <row r="338" spans="1:6" s="39" customFormat="1" ht="12.75" customHeight="1" x14ac:dyDescent="0.2">
      <c r="A338" s="36"/>
      <c r="B338" s="36"/>
      <c r="C338" s="36"/>
      <c r="D338" s="37" t="s">
        <v>184</v>
      </c>
      <c r="E338" s="38"/>
      <c r="F338" s="38"/>
    </row>
    <row r="339" spans="1:6" s="39" customFormat="1" ht="12.75" customHeight="1" x14ac:dyDescent="0.2">
      <c r="A339" s="36"/>
      <c r="B339" s="36"/>
      <c r="C339" s="36"/>
      <c r="D339" s="37" t="s">
        <v>183</v>
      </c>
      <c r="E339" s="38"/>
      <c r="F339" s="38"/>
    </row>
    <row r="340" spans="1:6" s="35" customFormat="1" ht="18" customHeight="1" x14ac:dyDescent="0.2">
      <c r="A340" s="24"/>
      <c r="B340" s="24">
        <v>19</v>
      </c>
      <c r="C340" s="24"/>
      <c r="D340" s="33" t="s">
        <v>231</v>
      </c>
      <c r="E340" s="34">
        <f>SUBTOTAL(9,E341:E343)</f>
        <v>0</v>
      </c>
      <c r="F340" s="34">
        <f>SUBTOTAL(9,F341:F343)</f>
        <v>0</v>
      </c>
    </row>
    <row r="341" spans="1:6" s="39" customFormat="1" ht="12.75" customHeight="1" x14ac:dyDescent="0.2">
      <c r="A341" s="36"/>
      <c r="B341" s="36"/>
      <c r="C341" s="36"/>
      <c r="D341" s="37" t="s">
        <v>232</v>
      </c>
      <c r="E341" s="38"/>
      <c r="F341" s="38"/>
    </row>
    <row r="342" spans="1:6" s="39" customFormat="1" ht="12.75" customHeight="1" x14ac:dyDescent="0.2">
      <c r="A342" s="36"/>
      <c r="B342" s="36"/>
      <c r="C342" s="36"/>
      <c r="D342" s="37" t="s">
        <v>233</v>
      </c>
      <c r="E342" s="38"/>
      <c r="F342" s="38"/>
    </row>
    <row r="343" spans="1:6" s="39" customFormat="1" ht="12.75" customHeight="1" x14ac:dyDescent="0.2">
      <c r="A343" s="36"/>
      <c r="B343" s="36"/>
      <c r="C343" s="36"/>
      <c r="D343" s="37" t="s">
        <v>252</v>
      </c>
      <c r="E343" s="38"/>
      <c r="F343" s="38"/>
    </row>
    <row r="344" spans="1:6" s="42" customFormat="1" ht="18" customHeight="1" x14ac:dyDescent="0.2">
      <c r="A344" s="24" t="s">
        <v>333</v>
      </c>
      <c r="B344" s="40"/>
      <c r="C344" s="40"/>
      <c r="D344" s="33" t="s">
        <v>272</v>
      </c>
      <c r="E344" s="41">
        <f>E336-E340</f>
        <v>0</v>
      </c>
      <c r="F344" s="41">
        <f>F336-F340</f>
        <v>0</v>
      </c>
    </row>
    <row r="345" spans="1:6" s="35" customFormat="1" ht="18" customHeight="1" x14ac:dyDescent="0.2">
      <c r="A345" s="24"/>
      <c r="B345" s="24">
        <v>20</v>
      </c>
      <c r="C345" s="24"/>
      <c r="D345" s="33" t="s">
        <v>105</v>
      </c>
      <c r="E345" s="41">
        <f>SUBTOTAL(9,E346:E351)</f>
        <v>0</v>
      </c>
      <c r="F345" s="34">
        <f>SUBTOTAL(9,F346:F351)</f>
        <v>0</v>
      </c>
    </row>
    <row r="346" spans="1:6" s="39" customFormat="1" ht="12.75" customHeight="1" x14ac:dyDescent="0.2">
      <c r="A346" s="36"/>
      <c r="B346" s="36"/>
      <c r="C346" s="36"/>
      <c r="D346" s="37" t="s">
        <v>95</v>
      </c>
      <c r="E346" s="38"/>
      <c r="F346" s="38"/>
    </row>
    <row r="347" spans="1:6" s="39" customFormat="1" ht="12.75" customHeight="1" x14ac:dyDescent="0.2">
      <c r="A347" s="36"/>
      <c r="B347" s="36"/>
      <c r="C347" s="36"/>
      <c r="D347" s="37" t="s">
        <v>150</v>
      </c>
      <c r="E347" s="38"/>
      <c r="F347" s="38"/>
    </row>
    <row r="348" spans="1:6" s="39" customFormat="1" ht="12.75" customHeight="1" x14ac:dyDescent="0.2">
      <c r="A348" s="36"/>
      <c r="B348" s="36"/>
      <c r="C348" s="36"/>
      <c r="D348" s="37" t="s">
        <v>151</v>
      </c>
      <c r="E348" s="38"/>
      <c r="F348" s="38"/>
    </row>
    <row r="349" spans="1:6" s="39" customFormat="1" ht="12.75" customHeight="1" x14ac:dyDescent="0.2">
      <c r="A349" s="36"/>
      <c r="B349" s="36"/>
      <c r="C349" s="36"/>
      <c r="D349" s="37" t="s">
        <v>182</v>
      </c>
      <c r="E349" s="38"/>
      <c r="F349" s="38"/>
    </row>
    <row r="350" spans="1:6" s="39" customFormat="1" ht="12.75" customHeight="1" x14ac:dyDescent="0.2">
      <c r="A350" s="36"/>
      <c r="B350" s="36"/>
      <c r="C350" s="36"/>
      <c r="D350" s="37" t="s">
        <v>96</v>
      </c>
      <c r="E350" s="38"/>
      <c r="F350" s="38"/>
    </row>
    <row r="351" spans="1:6" s="39" customFormat="1" ht="12.75" customHeight="1" x14ac:dyDescent="0.2">
      <c r="A351" s="36"/>
      <c r="B351" s="36"/>
      <c r="C351" s="36"/>
      <c r="D351" s="37" t="s">
        <v>288</v>
      </c>
      <c r="E351" s="38"/>
      <c r="F351" s="38"/>
    </row>
    <row r="352" spans="1:6" s="35" customFormat="1" ht="18" customHeight="1" x14ac:dyDescent="0.2">
      <c r="A352" s="24"/>
      <c r="B352" s="24">
        <v>21</v>
      </c>
      <c r="C352" s="24"/>
      <c r="D352" s="33" t="s">
        <v>106</v>
      </c>
      <c r="E352" s="41">
        <f>SUBTOTAL(9,E353:E356)</f>
        <v>0</v>
      </c>
      <c r="F352" s="34">
        <f>SUBTOTAL(9,F353:F356)</f>
        <v>0</v>
      </c>
    </row>
    <row r="353" spans="1:6" s="39" customFormat="1" ht="12.75" customHeight="1" x14ac:dyDescent="0.2">
      <c r="A353" s="36"/>
      <c r="B353" s="36"/>
      <c r="C353" s="36"/>
      <c r="D353" s="37" t="s">
        <v>20</v>
      </c>
      <c r="E353" s="38"/>
      <c r="F353" s="38"/>
    </row>
    <row r="354" spans="1:6" s="39" customFormat="1" ht="12.75" customHeight="1" x14ac:dyDescent="0.2">
      <c r="A354" s="36"/>
      <c r="B354" s="36"/>
      <c r="C354" s="36"/>
      <c r="D354" s="37" t="s">
        <v>97</v>
      </c>
      <c r="E354" s="38"/>
      <c r="F354" s="38"/>
    </row>
    <row r="355" spans="1:6" s="39" customFormat="1" ht="12.75" customHeight="1" x14ac:dyDescent="0.2">
      <c r="A355" s="36"/>
      <c r="B355" s="36"/>
      <c r="C355" s="36"/>
      <c r="D355" s="37" t="s">
        <v>98</v>
      </c>
      <c r="E355" s="38"/>
      <c r="F355" s="38"/>
    </row>
    <row r="356" spans="1:6" s="39" customFormat="1" ht="12.75" customHeight="1" x14ac:dyDescent="0.2">
      <c r="A356" s="36"/>
      <c r="B356" s="36"/>
      <c r="C356" s="36"/>
      <c r="D356" s="37" t="s">
        <v>21</v>
      </c>
      <c r="E356" s="38"/>
      <c r="F356" s="38"/>
    </row>
    <row r="357" spans="1:6" s="42" customFormat="1" ht="18" customHeight="1" x14ac:dyDescent="0.2">
      <c r="A357" s="24" t="s">
        <v>334</v>
      </c>
      <c r="B357" s="40"/>
      <c r="C357" s="40"/>
      <c r="D357" s="33" t="s">
        <v>289</v>
      </c>
      <c r="E357" s="41">
        <f>E345-E352</f>
        <v>0</v>
      </c>
      <c r="F357" s="41">
        <f>F345-F352</f>
        <v>0</v>
      </c>
    </row>
    <row r="358" spans="1:6" s="35" customFormat="1" ht="18" customHeight="1" x14ac:dyDescent="0.2">
      <c r="A358" s="24"/>
      <c r="B358" s="24"/>
      <c r="C358" s="24"/>
      <c r="D358" s="33" t="s">
        <v>296</v>
      </c>
      <c r="E358" s="41">
        <f>E307+E335+E344+E357</f>
        <v>2200</v>
      </c>
      <c r="F358" s="41">
        <f>F307+F335+F344+F357</f>
        <v>0</v>
      </c>
    </row>
    <row r="359" spans="1:6" s="35" customFormat="1" ht="18" customHeight="1" x14ac:dyDescent="0.2">
      <c r="A359" s="24"/>
      <c r="B359" s="24">
        <v>22</v>
      </c>
      <c r="C359" s="24"/>
      <c r="D359" s="33" t="s">
        <v>273</v>
      </c>
      <c r="E359" s="41">
        <f>SUBTOTAL(9,E360:E362)</f>
        <v>2200</v>
      </c>
      <c r="F359" s="34">
        <f>SUBTOTAL(9,F360:F362)</f>
        <v>0</v>
      </c>
    </row>
    <row r="360" spans="1:6" s="35" customFormat="1" ht="18" customHeight="1" x14ac:dyDescent="0.2">
      <c r="A360" s="24"/>
      <c r="B360" s="24"/>
      <c r="C360" s="24"/>
      <c r="D360" s="33" t="s">
        <v>22</v>
      </c>
      <c r="E360" s="41">
        <f>SUBTOTAL(9,E361:E362)</f>
        <v>2200</v>
      </c>
      <c r="F360" s="34">
        <f>SUBTOTAL(9,F361:F362)</f>
        <v>0</v>
      </c>
    </row>
    <row r="361" spans="1:6" s="39" customFormat="1" ht="12.75" customHeight="1" x14ac:dyDescent="0.2">
      <c r="A361" s="36"/>
      <c r="B361" s="36"/>
      <c r="C361" s="36"/>
      <c r="D361" s="37" t="s">
        <v>134</v>
      </c>
      <c r="E361" s="38">
        <v>2200</v>
      </c>
      <c r="F361" s="38"/>
    </row>
    <row r="362" spans="1:6" s="39" customFormat="1" ht="12.75" customHeight="1" x14ac:dyDescent="0.2">
      <c r="A362" s="36"/>
      <c r="B362" s="36"/>
      <c r="C362" s="36"/>
      <c r="D362" s="37" t="s">
        <v>253</v>
      </c>
      <c r="E362" s="38"/>
      <c r="F362" s="38"/>
    </row>
    <row r="363" spans="1:6" s="35" customFormat="1" ht="18" customHeight="1" x14ac:dyDescent="0.2">
      <c r="A363" s="45"/>
      <c r="B363" s="45">
        <v>23</v>
      </c>
      <c r="C363" s="45"/>
      <c r="D363" s="46" t="s">
        <v>243</v>
      </c>
      <c r="E363" s="47">
        <f>SUBTOTAL(9,E364:E367)</f>
        <v>0</v>
      </c>
      <c r="F363" s="47">
        <f>SUBTOTAL(9,F364:F367)</f>
        <v>0</v>
      </c>
    </row>
    <row r="364" spans="1:6" s="42" customFormat="1" ht="18" customHeight="1" x14ac:dyDescent="0.2">
      <c r="A364" s="48"/>
      <c r="B364" s="48"/>
      <c r="C364" s="48"/>
      <c r="D364" s="46" t="s">
        <v>108</v>
      </c>
      <c r="E364" s="47">
        <f>SUBTOTAL(9,E365:E365)</f>
        <v>0</v>
      </c>
      <c r="F364" s="47">
        <f>SUBTOTAL(9,F365:F365)</f>
        <v>0</v>
      </c>
    </row>
    <row r="365" spans="1:6" s="39" customFormat="1" ht="12.75" customHeight="1" x14ac:dyDescent="0.2">
      <c r="A365" s="49"/>
      <c r="B365" s="49"/>
      <c r="C365" s="49"/>
      <c r="D365" s="50" t="s">
        <v>24</v>
      </c>
      <c r="E365" s="51">
        <f>IF((E358-E359)&lt;0,0,(E358-E359))</f>
        <v>0</v>
      </c>
      <c r="F365" s="51">
        <f>IF((F358-F359)&lt;0,0,(F358-F359))</f>
        <v>0</v>
      </c>
    </row>
    <row r="366" spans="1:6" s="42" customFormat="1" ht="18" customHeight="1" x14ac:dyDescent="0.2">
      <c r="A366" s="48"/>
      <c r="B366" s="48"/>
      <c r="C366" s="48"/>
      <c r="D366" s="46" t="s">
        <v>107</v>
      </c>
      <c r="E366" s="47">
        <f>SUBTOTAL(9,E367:E367)</f>
        <v>0</v>
      </c>
      <c r="F366" s="47">
        <f>SUBTOTAL(9,F367:F367)</f>
        <v>0</v>
      </c>
    </row>
    <row r="367" spans="1:6" s="39" customFormat="1" ht="12.75" customHeight="1" x14ac:dyDescent="0.2">
      <c r="A367" s="49"/>
      <c r="B367" s="49"/>
      <c r="C367" s="49"/>
      <c r="D367" s="50" t="s">
        <v>25</v>
      </c>
      <c r="E367" s="51">
        <f>IF((E358-E359)&lt;0,(E358-E359),0)</f>
        <v>0</v>
      </c>
      <c r="F367" s="51">
        <f>IF((F358-F359)&lt;0,(F358-F359),0)</f>
        <v>0</v>
      </c>
    </row>
    <row r="368" spans="1:6" s="39" customFormat="1" ht="12.75" customHeight="1" x14ac:dyDescent="0.2">
      <c r="A368" s="49"/>
      <c r="B368" s="49"/>
      <c r="C368" s="49"/>
      <c r="D368" s="50" t="s">
        <v>335</v>
      </c>
      <c r="E368" s="38"/>
      <c r="F368" s="38">
        <v>0</v>
      </c>
    </row>
    <row r="369" spans="1:6" s="42" customFormat="1" ht="18" customHeight="1" x14ac:dyDescent="0.2">
      <c r="A369" s="48"/>
      <c r="B369" s="48"/>
      <c r="C369" s="48"/>
      <c r="D369" s="46" t="s">
        <v>336</v>
      </c>
      <c r="E369" s="52">
        <f>E366+E368</f>
        <v>0</v>
      </c>
      <c r="F369" s="52">
        <f>F366+F368</f>
        <v>0</v>
      </c>
    </row>
    <row r="371" spans="1:6" x14ac:dyDescent="0.25">
      <c r="E371" s="58"/>
    </row>
  </sheetData>
  <sheetProtection insertRows="0" deleteRows="0"/>
  <autoFilter ref="A1:E368"/>
  <printOptions horizontalCentered="1" gridLines="1"/>
  <pageMargins left="0.23622047244094491" right="0.23622047244094491" top="0.59055118110236227" bottom="0.78740157480314965" header="0.31496062992125984" footer="0.31496062992125984"/>
  <pageSetup paperSize="9" scale="75" fitToWidth="0" orientation="portrait" r:id="rId1"/>
  <headerFooter alignWithMargins="0">
    <oddFooter>&amp;C&amp;"Arial,Grassetto"CE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zoomScaleNormal="100" workbookViewId="0">
      <selection activeCell="A18" sqref="A18"/>
    </sheetView>
  </sheetViews>
  <sheetFormatPr defaultRowHeight="15" x14ac:dyDescent="0.25"/>
  <cols>
    <col min="1" max="1" width="80.28515625" style="7" customWidth="1"/>
    <col min="2" max="2" width="16.28515625" style="56" customWidth="1"/>
    <col min="3" max="3" width="15" style="56" customWidth="1"/>
    <col min="4" max="16384" width="9.140625" style="1"/>
  </cols>
  <sheetData>
    <row r="1" spans="1:3" ht="15" customHeight="1" x14ac:dyDescent="0.25">
      <c r="A1" s="74" t="s">
        <v>413</v>
      </c>
      <c r="B1" s="57" t="s">
        <v>432</v>
      </c>
      <c r="C1" s="57" t="s">
        <v>432</v>
      </c>
    </row>
    <row r="2" spans="1:3" ht="15" customHeight="1" x14ac:dyDescent="0.25">
      <c r="A2" s="75"/>
      <c r="B2" s="57" t="s">
        <v>338</v>
      </c>
      <c r="C2" s="57" t="s">
        <v>339</v>
      </c>
    </row>
    <row r="3" spans="1:3" ht="15" customHeight="1" x14ac:dyDescent="0.25">
      <c r="A3" s="3" t="s">
        <v>294</v>
      </c>
      <c r="B3" s="70"/>
      <c r="C3" s="70"/>
    </row>
    <row r="4" spans="1:3" ht="15" customHeight="1" x14ac:dyDescent="0.25">
      <c r="A4" s="2" t="s">
        <v>340</v>
      </c>
      <c r="B4" s="71"/>
      <c r="C4" s="71">
        <f>B5+B6+B11+B16+B17+B18</f>
        <v>2414035.25</v>
      </c>
    </row>
    <row r="5" spans="1:3" ht="15" customHeight="1" x14ac:dyDescent="0.25">
      <c r="A5" s="2" t="s">
        <v>341</v>
      </c>
      <c r="B5" s="71"/>
      <c r="C5" s="71"/>
    </row>
    <row r="6" spans="1:3" ht="15" customHeight="1" x14ac:dyDescent="0.25">
      <c r="A6" s="2" t="s">
        <v>342</v>
      </c>
      <c r="B6" s="71">
        <f>SUM(B7:B10)</f>
        <v>1085000</v>
      </c>
      <c r="C6" s="71"/>
    </row>
    <row r="7" spans="1:3" ht="15" customHeight="1" x14ac:dyDescent="0.25">
      <c r="A7" s="2" t="s">
        <v>343</v>
      </c>
      <c r="B7" s="71"/>
      <c r="C7" s="71"/>
    </row>
    <row r="8" spans="1:3" ht="15" customHeight="1" x14ac:dyDescent="0.25">
      <c r="A8" s="2" t="s">
        <v>344</v>
      </c>
      <c r="B8" s="71">
        <f>CE!E102</f>
        <v>1085000</v>
      </c>
      <c r="C8" s="71"/>
    </row>
    <row r="9" spans="1:3" ht="15" customHeight="1" x14ac:dyDescent="0.25">
      <c r="A9" s="2" t="s">
        <v>345</v>
      </c>
      <c r="B9" s="71">
        <f>CE!E105</f>
        <v>0</v>
      </c>
      <c r="C9" s="71"/>
    </row>
    <row r="10" spans="1:3" ht="15" customHeight="1" x14ac:dyDescent="0.25">
      <c r="A10" s="2" t="s">
        <v>346</v>
      </c>
      <c r="B10" s="71"/>
      <c r="C10" s="71"/>
    </row>
    <row r="11" spans="1:3" ht="15" customHeight="1" x14ac:dyDescent="0.25">
      <c r="A11" s="2" t="s">
        <v>347</v>
      </c>
      <c r="B11" s="71">
        <f>SUM(B12:B15)</f>
        <v>0</v>
      </c>
      <c r="C11" s="71"/>
    </row>
    <row r="12" spans="1:3" ht="15" customHeight="1" x14ac:dyDescent="0.25">
      <c r="A12" s="2" t="s">
        <v>348</v>
      </c>
      <c r="B12" s="71">
        <f>CE!E113</f>
        <v>0</v>
      </c>
      <c r="C12" s="71"/>
    </row>
    <row r="13" spans="1:3" ht="15" customHeight="1" x14ac:dyDescent="0.25">
      <c r="A13" s="2" t="s">
        <v>349</v>
      </c>
      <c r="B13" s="71">
        <f>CE!E114</f>
        <v>0</v>
      </c>
      <c r="C13" s="71"/>
    </row>
    <row r="14" spans="1:3" ht="15" customHeight="1" x14ac:dyDescent="0.25">
      <c r="A14" s="2" t="s">
        <v>350</v>
      </c>
      <c r="B14" s="71">
        <f>CE!E115</f>
        <v>0</v>
      </c>
      <c r="C14" s="71"/>
    </row>
    <row r="15" spans="1:3" ht="15" customHeight="1" x14ac:dyDescent="0.25">
      <c r="A15" s="2" t="s">
        <v>351</v>
      </c>
      <c r="B15" s="71"/>
      <c r="C15" s="71"/>
    </row>
    <row r="16" spans="1:3" ht="15" customHeight="1" x14ac:dyDescent="0.25">
      <c r="A16" s="2" t="s">
        <v>352</v>
      </c>
      <c r="B16" s="71">
        <f>CE!E120</f>
        <v>3000</v>
      </c>
      <c r="C16" s="71"/>
    </row>
    <row r="17" spans="1:3" ht="15" customHeight="1" x14ac:dyDescent="0.25">
      <c r="A17" s="2" t="s">
        <v>353</v>
      </c>
      <c r="B17" s="71"/>
      <c r="C17" s="71"/>
    </row>
    <row r="18" spans="1:3" ht="15" customHeight="1" x14ac:dyDescent="0.25">
      <c r="A18" s="2" t="s">
        <v>354</v>
      </c>
      <c r="B18" s="71">
        <f>CE!E101+CE!E103+CE!E104+CE!E106+CE!E107+CE!E108+CE!E109</f>
        <v>1326035.25</v>
      </c>
      <c r="C18" s="71"/>
    </row>
    <row r="19" spans="1:3" ht="15" customHeight="1" x14ac:dyDescent="0.25">
      <c r="A19" s="2" t="s">
        <v>355</v>
      </c>
      <c r="B19" s="71"/>
      <c r="C19" s="71"/>
    </row>
    <row r="20" spans="1:3" ht="15" customHeight="1" x14ac:dyDescent="0.25">
      <c r="A20" s="2" t="s">
        <v>356</v>
      </c>
      <c r="B20" s="71"/>
      <c r="C20" s="71"/>
    </row>
    <row r="21" spans="1:3" ht="15" customHeight="1" x14ac:dyDescent="0.25">
      <c r="A21" s="2" t="s">
        <v>357</v>
      </c>
      <c r="B21" s="71"/>
      <c r="C21" s="71">
        <f>CE!E110</f>
        <v>0</v>
      </c>
    </row>
    <row r="22" spans="1:3" ht="15" customHeight="1" x14ac:dyDescent="0.25">
      <c r="A22" s="2" t="s">
        <v>358</v>
      </c>
      <c r="B22" s="71"/>
      <c r="C22" s="71">
        <f>SUM(B23:B24)</f>
        <v>74000</v>
      </c>
    </row>
    <row r="23" spans="1:3" ht="15" customHeight="1" x14ac:dyDescent="0.25">
      <c r="A23" s="2" t="s">
        <v>359</v>
      </c>
      <c r="B23" s="71">
        <f>CE!E118</f>
        <v>0</v>
      </c>
      <c r="C23" s="71"/>
    </row>
    <row r="24" spans="1:3" ht="15" customHeight="1" x14ac:dyDescent="0.25">
      <c r="A24" s="2" t="s">
        <v>360</v>
      </c>
      <c r="B24" s="71">
        <f>CE!E117+CE!E119+CE!E121+CE!E134</f>
        <v>74000</v>
      </c>
      <c r="C24" s="71"/>
    </row>
    <row r="25" spans="1:3" s="60" customFormat="1" ht="15" customHeight="1" x14ac:dyDescent="0.25">
      <c r="A25" s="61" t="s">
        <v>361</v>
      </c>
      <c r="B25" s="72"/>
      <c r="C25" s="72">
        <f>SUM(C4:C24)</f>
        <v>2488035.25</v>
      </c>
    </row>
    <row r="26" spans="1:3" ht="15" customHeight="1" x14ac:dyDescent="0.25">
      <c r="A26" s="63" t="s">
        <v>414</v>
      </c>
      <c r="B26" s="71"/>
      <c r="C26" s="71"/>
    </row>
    <row r="27" spans="1:3" ht="15" customHeight="1" x14ac:dyDescent="0.25">
      <c r="A27" s="4" t="s">
        <v>362</v>
      </c>
      <c r="B27" s="71"/>
      <c r="C27" s="71">
        <f>CE!E140+CE!E300</f>
        <v>168000</v>
      </c>
    </row>
    <row r="28" spans="1:3" ht="15" customHeight="1" x14ac:dyDescent="0.25">
      <c r="A28" s="4" t="s">
        <v>363</v>
      </c>
      <c r="B28" s="71"/>
      <c r="C28" s="71">
        <f>SUM(B29:B32)</f>
        <v>845959.7</v>
      </c>
    </row>
    <row r="29" spans="1:3" ht="15" customHeight="1" x14ac:dyDescent="0.25">
      <c r="A29" s="4" t="s">
        <v>364</v>
      </c>
      <c r="B29" s="71">
        <f>CE!E155+CE!E156+CE!E157+CE!E158+CE!E159+CE!E160+CE!E161+CE!E162+CE!E163+CE!E164+CE!E165+CE!E166</f>
        <v>590500</v>
      </c>
      <c r="C29" s="71"/>
    </row>
    <row r="30" spans="1:3" ht="15" customHeight="1" x14ac:dyDescent="0.25">
      <c r="A30" s="4" t="s">
        <v>365</v>
      </c>
      <c r="B30" s="71">
        <f>CE!E167+CE!E168+CE!E174+CE!E175+CE!E176+CE!E177+CE!E178+CE!E179+CE!E180+CE!E181+CE!E182+CE!E183+CE!E184+CE!E185+CE!E186+CE!E187+CE!E188+CE!E189+CE!E200+CE!E201+CE!E202+CE!E203+CE!E204+CE!E205+CE!E206+CE!E303</f>
        <v>207499.7</v>
      </c>
      <c r="C30" s="71"/>
    </row>
    <row r="31" spans="1:3" ht="15" customHeight="1" x14ac:dyDescent="0.25">
      <c r="A31" s="4" t="s">
        <v>366</v>
      </c>
      <c r="B31" s="71">
        <f>CE!E169+CE!E170+CE!E171+CE!E172+CE!E173+CE!E190+CE!E191+CE!E193+CE!E194+CE!E195+CE!E196+CE!E197+CE!E199+CE!E207</f>
        <v>33960</v>
      </c>
      <c r="C31" s="71"/>
    </row>
    <row r="32" spans="1:3" ht="15" customHeight="1" x14ac:dyDescent="0.25">
      <c r="A32" s="4" t="s">
        <v>367</v>
      </c>
      <c r="B32" s="71">
        <f>CE!E192+CE!E198</f>
        <v>14000</v>
      </c>
      <c r="C32" s="71"/>
    </row>
    <row r="33" spans="1:3" ht="15" customHeight="1" x14ac:dyDescent="0.25">
      <c r="A33" s="4" t="s">
        <v>368</v>
      </c>
      <c r="B33" s="71"/>
      <c r="C33" s="71">
        <f>CE!E208</f>
        <v>0</v>
      </c>
    </row>
    <row r="34" spans="1:3" ht="15" customHeight="1" x14ac:dyDescent="0.25">
      <c r="A34" s="4" t="s">
        <v>369</v>
      </c>
      <c r="B34" s="71"/>
      <c r="C34" s="71">
        <f>SUM(B35:B39)</f>
        <v>1339000</v>
      </c>
    </row>
    <row r="35" spans="1:3" ht="15" customHeight="1" x14ac:dyDescent="0.25">
      <c r="A35" s="4" t="s">
        <v>370</v>
      </c>
      <c r="B35" s="71">
        <f>CE!E214</f>
        <v>968000</v>
      </c>
      <c r="C35" s="71"/>
    </row>
    <row r="36" spans="1:3" ht="15" customHeight="1" x14ac:dyDescent="0.25">
      <c r="A36" s="5" t="s">
        <v>371</v>
      </c>
      <c r="B36" s="71">
        <f>CE!E218</f>
        <v>281000</v>
      </c>
      <c r="C36" s="71"/>
    </row>
    <row r="37" spans="1:3" ht="15" customHeight="1" x14ac:dyDescent="0.25">
      <c r="A37" s="4" t="s">
        <v>372</v>
      </c>
      <c r="B37" s="71">
        <f>CE!E222</f>
        <v>0</v>
      </c>
      <c r="C37" s="71"/>
    </row>
    <row r="38" spans="1:3" ht="15" customHeight="1" x14ac:dyDescent="0.25">
      <c r="A38" s="4" t="s">
        <v>373</v>
      </c>
      <c r="B38" s="71"/>
      <c r="C38" s="71"/>
    </row>
    <row r="39" spans="1:3" ht="15" customHeight="1" x14ac:dyDescent="0.25">
      <c r="A39" s="4" t="s">
        <v>374</v>
      </c>
      <c r="B39" s="71">
        <f>CE!E224+CE!E226</f>
        <v>90000</v>
      </c>
      <c r="C39" s="71"/>
    </row>
    <row r="40" spans="1:3" ht="15" customHeight="1" x14ac:dyDescent="0.25">
      <c r="A40" s="4" t="s">
        <v>375</v>
      </c>
      <c r="B40" s="71"/>
      <c r="C40" s="71">
        <f>SUM(B41:B44)</f>
        <v>122170.54999999999</v>
      </c>
    </row>
    <row r="41" spans="1:3" ht="15" customHeight="1" x14ac:dyDescent="0.25">
      <c r="A41" s="4" t="s">
        <v>376</v>
      </c>
      <c r="B41" s="71">
        <f>CE!E229</f>
        <v>396.86</v>
      </c>
      <c r="C41" s="71"/>
    </row>
    <row r="42" spans="1:3" ht="15" customHeight="1" x14ac:dyDescent="0.25">
      <c r="A42" s="4" t="s">
        <v>377</v>
      </c>
      <c r="B42" s="71">
        <f>CE!E234</f>
        <v>121773.68999999999</v>
      </c>
      <c r="C42" s="71"/>
    </row>
    <row r="43" spans="1:3" ht="15" customHeight="1" x14ac:dyDescent="0.25">
      <c r="A43" s="4" t="s">
        <v>378</v>
      </c>
      <c r="B43" s="71">
        <f>CE!E248</f>
        <v>0</v>
      </c>
      <c r="C43" s="71"/>
    </row>
    <row r="44" spans="1:3" ht="15" customHeight="1" x14ac:dyDescent="0.25">
      <c r="A44" s="4" t="s">
        <v>379</v>
      </c>
      <c r="B44" s="71">
        <f>CE!E250</f>
        <v>0</v>
      </c>
      <c r="C44" s="71"/>
    </row>
    <row r="45" spans="1:3" ht="15" customHeight="1" x14ac:dyDescent="0.25">
      <c r="A45" s="4" t="s">
        <v>380</v>
      </c>
      <c r="B45" s="71"/>
      <c r="C45" s="71">
        <f>CE!E253</f>
        <v>0</v>
      </c>
    </row>
    <row r="46" spans="1:3" ht="15" customHeight="1" x14ac:dyDescent="0.25">
      <c r="A46" s="4" t="s">
        <v>381</v>
      </c>
      <c r="B46" s="71"/>
      <c r="C46" s="71">
        <f>CE!E272</f>
        <v>0</v>
      </c>
    </row>
    <row r="47" spans="1:3" ht="15" customHeight="1" x14ac:dyDescent="0.25">
      <c r="A47" s="4" t="s">
        <v>382</v>
      </c>
      <c r="B47" s="71"/>
      <c r="C47" s="71">
        <f>CE!E276</f>
        <v>0</v>
      </c>
    </row>
    <row r="48" spans="1:3" ht="15" customHeight="1" x14ac:dyDescent="0.25">
      <c r="A48" s="4" t="s">
        <v>383</v>
      </c>
      <c r="B48" s="71"/>
      <c r="C48" s="71">
        <f>SUM(B49:B50)</f>
        <v>12905</v>
      </c>
    </row>
    <row r="49" spans="1:3" ht="15" customHeight="1" x14ac:dyDescent="0.25">
      <c r="A49" s="4" t="s">
        <v>384</v>
      </c>
      <c r="B49" s="71"/>
      <c r="C49" s="71"/>
    </row>
    <row r="50" spans="1:3" ht="15" customHeight="1" x14ac:dyDescent="0.25">
      <c r="A50" s="4" t="s">
        <v>385</v>
      </c>
      <c r="B50" s="71">
        <f>CE!E278+CE!E304</f>
        <v>12905</v>
      </c>
      <c r="C50" s="71"/>
    </row>
    <row r="51" spans="1:3" ht="15" customHeight="1" x14ac:dyDescent="0.25">
      <c r="A51" s="61" t="s">
        <v>386</v>
      </c>
      <c r="B51" s="71"/>
      <c r="C51" s="73">
        <f>SUM(C27:C50)</f>
        <v>2488035.25</v>
      </c>
    </row>
    <row r="52" spans="1:3" ht="15" customHeight="1" x14ac:dyDescent="0.25">
      <c r="A52" s="61" t="s">
        <v>295</v>
      </c>
      <c r="B52" s="71"/>
      <c r="C52" s="73">
        <f>C25-C51</f>
        <v>0</v>
      </c>
    </row>
    <row r="53" spans="1:3" ht="15" customHeight="1" x14ac:dyDescent="0.25">
      <c r="A53" s="6" t="s">
        <v>390</v>
      </c>
      <c r="B53" s="71"/>
      <c r="C53" s="71">
        <f>SUM(B54:B55)</f>
        <v>0</v>
      </c>
    </row>
    <row r="54" spans="1:3" ht="15" customHeight="1" x14ac:dyDescent="0.25">
      <c r="A54" s="6" t="s">
        <v>420</v>
      </c>
      <c r="B54" s="71">
        <f>CE!E310</f>
        <v>0</v>
      </c>
      <c r="C54" s="71"/>
    </row>
    <row r="55" spans="1:3" ht="15" customHeight="1" x14ac:dyDescent="0.25">
      <c r="A55" s="6" t="s">
        <v>421</v>
      </c>
      <c r="B55" s="71">
        <f>CE!E309</f>
        <v>0</v>
      </c>
      <c r="C55" s="71"/>
    </row>
    <row r="56" spans="1:3" ht="15" customHeight="1" x14ac:dyDescent="0.25">
      <c r="A56" s="6" t="s">
        <v>391</v>
      </c>
      <c r="B56" s="71"/>
      <c r="C56" s="71">
        <f>SUM(B57:B60)</f>
        <v>2200</v>
      </c>
    </row>
    <row r="57" spans="1:3" ht="15" customHeight="1" x14ac:dyDescent="0.25">
      <c r="A57" s="6" t="s">
        <v>392</v>
      </c>
      <c r="B57" s="71">
        <f>CE!E312</f>
        <v>0</v>
      </c>
      <c r="C57" s="71"/>
    </row>
    <row r="58" spans="1:3" ht="15" customHeight="1" x14ac:dyDescent="0.25">
      <c r="A58" s="6" t="s">
        <v>387</v>
      </c>
      <c r="B58" s="71">
        <f>CE!E314</f>
        <v>0</v>
      </c>
      <c r="C58" s="71"/>
    </row>
    <row r="59" spans="1:3" ht="15" customHeight="1" x14ac:dyDescent="0.25">
      <c r="A59" s="6" t="s">
        <v>388</v>
      </c>
      <c r="B59" s="71">
        <f>CE!E317</f>
        <v>0</v>
      </c>
      <c r="C59" s="71"/>
    </row>
    <row r="60" spans="1:3" ht="15" customHeight="1" x14ac:dyDescent="0.25">
      <c r="A60" s="6" t="s">
        <v>389</v>
      </c>
      <c r="B60" s="71">
        <f>CE!E320</f>
        <v>2200</v>
      </c>
      <c r="C60" s="71"/>
    </row>
    <row r="61" spans="1:3" ht="15" customHeight="1" x14ac:dyDescent="0.25">
      <c r="A61" s="6" t="s">
        <v>393</v>
      </c>
      <c r="B61" s="71"/>
      <c r="C61" s="71">
        <f>SUM(B62:B64)</f>
        <v>0</v>
      </c>
    </row>
    <row r="62" spans="1:3" ht="15" customHeight="1" x14ac:dyDescent="0.25">
      <c r="A62" s="6" t="s">
        <v>394</v>
      </c>
      <c r="B62" s="71">
        <f>CE!E328+CE!E329+CE!E330+CE!E331</f>
        <v>0</v>
      </c>
      <c r="C62" s="71"/>
    </row>
    <row r="63" spans="1:3" ht="15" customHeight="1" x14ac:dyDescent="0.25">
      <c r="A63" s="6" t="s">
        <v>395</v>
      </c>
      <c r="B63" s="71"/>
      <c r="C63" s="71"/>
    </row>
    <row r="64" spans="1:3" ht="15" customHeight="1" x14ac:dyDescent="0.25">
      <c r="A64" s="6" t="s">
        <v>396</v>
      </c>
      <c r="B64" s="71">
        <f>CE!E332+CE!E333+CE!E334</f>
        <v>0</v>
      </c>
      <c r="C64" s="71"/>
    </row>
    <row r="65" spans="1:3" ht="15" customHeight="1" x14ac:dyDescent="0.25">
      <c r="A65" s="6" t="s">
        <v>397</v>
      </c>
      <c r="B65" s="71"/>
      <c r="C65" s="71"/>
    </row>
    <row r="66" spans="1:3" ht="15" customHeight="1" x14ac:dyDescent="0.25">
      <c r="A66" s="62" t="s">
        <v>398</v>
      </c>
      <c r="B66" s="71"/>
      <c r="C66" s="73">
        <f>C53+C56-C61+C65</f>
        <v>2200</v>
      </c>
    </row>
    <row r="67" spans="1:3" ht="15" customHeight="1" x14ac:dyDescent="0.25">
      <c r="A67" s="63" t="s">
        <v>399</v>
      </c>
      <c r="B67" s="71"/>
      <c r="C67" s="71"/>
    </row>
    <row r="68" spans="1:3" ht="15" customHeight="1" x14ac:dyDescent="0.25">
      <c r="A68" s="4" t="s">
        <v>400</v>
      </c>
      <c r="B68" s="71"/>
      <c r="C68" s="71">
        <f>SUM(B69:B71)</f>
        <v>0</v>
      </c>
    </row>
    <row r="69" spans="1:3" ht="15" customHeight="1" x14ac:dyDescent="0.25">
      <c r="A69" s="6" t="s">
        <v>401</v>
      </c>
      <c r="B69" s="71">
        <f>CE!E337</f>
        <v>0</v>
      </c>
      <c r="C69" s="71"/>
    </row>
    <row r="70" spans="1:3" ht="15" customHeight="1" x14ac:dyDescent="0.25">
      <c r="A70" s="6" t="s">
        <v>402</v>
      </c>
      <c r="B70" s="71">
        <f>CE!E338</f>
        <v>0</v>
      </c>
      <c r="C70" s="71"/>
    </row>
    <row r="71" spans="1:3" ht="15" customHeight="1" x14ac:dyDescent="0.25">
      <c r="A71" s="6" t="s">
        <v>403</v>
      </c>
      <c r="B71" s="71">
        <f>CE!E339</f>
        <v>0</v>
      </c>
      <c r="C71" s="71"/>
    </row>
    <row r="72" spans="1:3" ht="15" customHeight="1" x14ac:dyDescent="0.25">
      <c r="A72" s="6" t="s">
        <v>404</v>
      </c>
      <c r="B72" s="71"/>
      <c r="C72" s="71">
        <f>SUM(B73:B75)</f>
        <v>0</v>
      </c>
    </row>
    <row r="73" spans="1:3" ht="15" customHeight="1" x14ac:dyDescent="0.25">
      <c r="A73" s="6" t="s">
        <v>401</v>
      </c>
      <c r="B73" s="71">
        <f>CE!E341</f>
        <v>0</v>
      </c>
      <c r="C73" s="71"/>
    </row>
    <row r="74" spans="1:3" ht="15" customHeight="1" x14ac:dyDescent="0.25">
      <c r="A74" s="6" t="s">
        <v>402</v>
      </c>
      <c r="B74" s="71">
        <f>CE!E342</f>
        <v>0</v>
      </c>
      <c r="C74" s="71"/>
    </row>
    <row r="75" spans="1:3" ht="15" customHeight="1" x14ac:dyDescent="0.25">
      <c r="A75" s="6" t="s">
        <v>403</v>
      </c>
      <c r="B75" s="71">
        <f>CE!E343</f>
        <v>0</v>
      </c>
      <c r="C75" s="71"/>
    </row>
    <row r="76" spans="1:3" ht="15" customHeight="1" x14ac:dyDescent="0.25">
      <c r="A76" s="61" t="s">
        <v>406</v>
      </c>
      <c r="B76" s="71"/>
      <c r="C76" s="73">
        <f>C68-C72</f>
        <v>0</v>
      </c>
    </row>
    <row r="77" spans="1:3" ht="15" customHeight="1" x14ac:dyDescent="0.25">
      <c r="A77" s="63" t="s">
        <v>407</v>
      </c>
      <c r="B77" s="71"/>
      <c r="C77" s="71"/>
    </row>
    <row r="78" spans="1:3" ht="15" customHeight="1" x14ac:dyDescent="0.25">
      <c r="A78" s="6" t="s">
        <v>408</v>
      </c>
      <c r="B78" s="71"/>
      <c r="C78" s="71">
        <f>SUM(B79:B80)</f>
        <v>0</v>
      </c>
    </row>
    <row r="79" spans="1:3" ht="15" customHeight="1" x14ac:dyDescent="0.25">
      <c r="A79" s="6" t="s">
        <v>422</v>
      </c>
      <c r="B79" s="71">
        <f>CE!E346+CE!E347+CE!E348+CE!E349+CE!E351</f>
        <v>0</v>
      </c>
      <c r="C79" s="71"/>
    </row>
    <row r="80" spans="1:3" ht="15" customHeight="1" x14ac:dyDescent="0.25">
      <c r="A80" s="6" t="s">
        <v>423</v>
      </c>
      <c r="B80" s="71">
        <f>CE!E350</f>
        <v>0</v>
      </c>
      <c r="C80" s="71"/>
    </row>
    <row r="81" spans="1:3" ht="15" customHeight="1" x14ac:dyDescent="0.25">
      <c r="A81" s="6" t="s">
        <v>409</v>
      </c>
      <c r="B81" s="71"/>
      <c r="C81" s="71">
        <f>SUM(B82:B84)</f>
        <v>0</v>
      </c>
    </row>
    <row r="82" spans="1:3" ht="15" customHeight="1" x14ac:dyDescent="0.25">
      <c r="A82" s="6" t="s">
        <v>424</v>
      </c>
      <c r="B82" s="71">
        <f>CE!E354+CE!E356</f>
        <v>0</v>
      </c>
      <c r="C82" s="71"/>
    </row>
    <row r="83" spans="1:3" ht="15" customHeight="1" x14ac:dyDescent="0.25">
      <c r="A83" s="6" t="s">
        <v>425</v>
      </c>
      <c r="B83" s="71">
        <f>CE!E355</f>
        <v>0</v>
      </c>
      <c r="C83" s="71"/>
    </row>
    <row r="84" spans="1:3" ht="15" customHeight="1" x14ac:dyDescent="0.25">
      <c r="A84" s="6" t="s">
        <v>426</v>
      </c>
      <c r="B84" s="71">
        <f>CE!E353</f>
        <v>0</v>
      </c>
      <c r="C84" s="71"/>
    </row>
    <row r="85" spans="1:3" ht="15" customHeight="1" x14ac:dyDescent="0.25">
      <c r="A85" s="61" t="s">
        <v>405</v>
      </c>
      <c r="B85" s="71"/>
      <c r="C85" s="73">
        <f>C78-C81</f>
        <v>0</v>
      </c>
    </row>
    <row r="86" spans="1:3" ht="15" customHeight="1" x14ac:dyDescent="0.25">
      <c r="A86" s="63" t="s">
        <v>410</v>
      </c>
      <c r="B86" s="71"/>
      <c r="C86" s="73">
        <f>C52+C66+C76+C85</f>
        <v>2200</v>
      </c>
    </row>
    <row r="87" spans="1:3" ht="15" customHeight="1" x14ac:dyDescent="0.25">
      <c r="A87" s="4" t="s">
        <v>411</v>
      </c>
      <c r="B87" s="71"/>
      <c r="C87" s="71">
        <f>CE!E359</f>
        <v>2200</v>
      </c>
    </row>
    <row r="88" spans="1:3" ht="15" customHeight="1" x14ac:dyDescent="0.25">
      <c r="A88" s="61" t="s">
        <v>412</v>
      </c>
      <c r="B88" s="71"/>
      <c r="C88" s="73">
        <f>C86-C87</f>
        <v>0</v>
      </c>
    </row>
    <row r="89" spans="1:3" ht="15" customHeight="1" x14ac:dyDescent="0.25">
      <c r="A89" s="64" t="s">
        <v>335</v>
      </c>
      <c r="B89" s="71"/>
      <c r="C89" s="71">
        <f>CE!E368</f>
        <v>0</v>
      </c>
    </row>
    <row r="90" spans="1:3" ht="15" customHeight="1" x14ac:dyDescent="0.25">
      <c r="A90" s="65" t="s">
        <v>336</v>
      </c>
      <c r="B90" s="71"/>
      <c r="C90" s="71">
        <f>CE!E369</f>
        <v>0</v>
      </c>
    </row>
  </sheetData>
  <mergeCells count="1">
    <mergeCell ref="A1:A2"/>
  </mergeCells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>
    <oddFooter>&amp;C&amp;"Arial,Grassetto"Casa di Riposo A.Rossi Arsiero (VI)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CE</vt:lpstr>
      <vt:lpstr>Prospetto art.8 DL 66.2014</vt:lpstr>
      <vt:lpstr>CE!Titoli_stampa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CONSULENTI AZIENDALI</dc:creator>
  <cp:lastModifiedBy>LAURA FONTANA</cp:lastModifiedBy>
  <cp:lastPrinted>2015-05-20T06:35:32Z</cp:lastPrinted>
  <dcterms:created xsi:type="dcterms:W3CDTF">2003-01-04T15:55:12Z</dcterms:created>
  <dcterms:modified xsi:type="dcterms:W3CDTF">2015-05-21T12:38:15Z</dcterms:modified>
</cp:coreProperties>
</file>